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G:\Shared drives\NRWD\Budget\2026-2027\Proposed Budget\"/>
    </mc:Choice>
  </mc:AlternateContent>
  <bookViews>
    <workbookView xWindow="1095" yWindow="1095" windowWidth="17280" windowHeight="8910" tabRatio="860" firstSheet="6" activeTab="8"/>
  </bookViews>
  <sheets>
    <sheet name="GF Resources" sheetId="1" r:id="rId1"/>
    <sheet name="GF Expenditures" sheetId="2" r:id="rId2"/>
    <sheet name="GF Personal Services" sheetId="3" r:id="rId3"/>
    <sheet name="GF Material &amp; Services" sheetId="4" r:id="rId4"/>
    <sheet name="Debt Service Fund" sheetId="5" r:id="rId5"/>
    <sheet name="System Development Fund" sheetId="6" r:id="rId6"/>
    <sheet name="Truck &amp; Equipment Fund" sheetId="7" r:id="rId7"/>
    <sheet name="Capital Improvement Fund" sheetId="8" r:id="rId8"/>
    <sheet name="Watershed Acquisition Fund" sheetId="9" r:id="rId9"/>
  </sheets>
  <definedNames>
    <definedName name="_xlnm.Print_Area" localSheetId="7">'Capital Improvement Fund'!$A$1:$I$43</definedName>
    <definedName name="_xlnm.Print_Area" localSheetId="4">'Debt Service Fund'!$A$1:$I$43</definedName>
    <definedName name="_xlnm.Print_Area" localSheetId="1">'GF Expenditures'!$A$1:$I$43</definedName>
    <definedName name="_xlnm.Print_Area" localSheetId="3">'GF Material &amp; Services'!$A$1:$I$43</definedName>
    <definedName name="_xlnm.Print_Area" localSheetId="2">'GF Personal Services'!$A$1:$I$43</definedName>
    <definedName name="_xlnm.Print_Area" localSheetId="5">'System Development Fund'!$A$1:$I$43</definedName>
    <definedName name="_xlnm.Print_Area" localSheetId="6">'Truck &amp; Equipment Fund'!$A$1:$I$43</definedName>
    <definedName name="_xlnm.Print_Area" localSheetId="8">'Watershed Acquisition Fund'!$A$1:$I$43</definedName>
    <definedName name="Z_4DB09892_1489_4485_B504_263C98556D3A_.wvu.PrintArea" localSheetId="7" hidden="1">'Capital Improvement Fund'!$A$1:$I$43</definedName>
    <definedName name="Z_4DB09892_1489_4485_B504_263C98556D3A_.wvu.PrintArea" localSheetId="4" hidden="1">'Debt Service Fund'!$A$1:$I$43</definedName>
    <definedName name="Z_4DB09892_1489_4485_B504_263C98556D3A_.wvu.PrintArea" localSheetId="1" hidden="1">'GF Expenditures'!$A$1:$I$43</definedName>
    <definedName name="Z_4DB09892_1489_4485_B504_263C98556D3A_.wvu.PrintArea" localSheetId="3" hidden="1">'GF Material &amp; Services'!$A$1:$I$43</definedName>
    <definedName name="Z_4DB09892_1489_4485_B504_263C98556D3A_.wvu.PrintArea" localSheetId="2" hidden="1">'GF Personal Services'!$A$1:$I$43</definedName>
    <definedName name="Z_4DB09892_1489_4485_B504_263C98556D3A_.wvu.PrintArea" localSheetId="5" hidden="1">'System Development Fund'!$A$1:$I$43</definedName>
    <definedName name="Z_4DB09892_1489_4485_B504_263C98556D3A_.wvu.PrintArea" localSheetId="6" hidden="1">'Truck &amp; Equipment Fund'!$A$1:$I$43</definedName>
    <definedName name="Z_4DB09892_1489_4485_B504_263C98556D3A_.wvu.PrintArea" localSheetId="8" hidden="1">'Watershed Acquisition Fund'!$A$1:$I$43</definedName>
    <definedName name="Z_52831A60_8B15_49B6_BFB9_0F7196D250F7_.wvu.PrintArea" localSheetId="7" hidden="1">'Capital Improvement Fund'!$A$1:$I$43</definedName>
    <definedName name="Z_52831A60_8B15_49B6_BFB9_0F7196D250F7_.wvu.PrintArea" localSheetId="4" hidden="1">'Debt Service Fund'!$A$1:$I$43</definedName>
    <definedName name="Z_52831A60_8B15_49B6_BFB9_0F7196D250F7_.wvu.PrintArea" localSheetId="1" hidden="1">'GF Expenditures'!$A$1:$I$43</definedName>
    <definedName name="Z_52831A60_8B15_49B6_BFB9_0F7196D250F7_.wvu.PrintArea" localSheetId="3" hidden="1">'GF Material &amp; Services'!$A$1:$I$43</definedName>
    <definedName name="Z_52831A60_8B15_49B6_BFB9_0F7196D250F7_.wvu.PrintArea" localSheetId="2" hidden="1">'GF Personal Services'!$A$1:$I$43</definedName>
    <definedName name="Z_52831A60_8B15_49B6_BFB9_0F7196D250F7_.wvu.PrintArea" localSheetId="5" hidden="1">'System Development Fund'!$A$1:$I$43</definedName>
    <definedName name="Z_52831A60_8B15_49B6_BFB9_0F7196D250F7_.wvu.PrintArea" localSheetId="6" hidden="1">'Truck &amp; Equipment Fund'!$A$1:$I$43</definedName>
    <definedName name="Z_52831A60_8B15_49B6_BFB9_0F7196D250F7_.wvu.PrintArea" localSheetId="8" hidden="1">'Watershed Acquisition Fund'!$A$1:$I$43</definedName>
    <definedName name="Z_D57C23B3_4AFB_4D4C_882A_DCC0EBD92C95_.wvu.PrintArea" localSheetId="7" hidden="1">'Capital Improvement Fund'!$A$1:$I$43</definedName>
    <definedName name="Z_D57C23B3_4AFB_4D4C_882A_DCC0EBD92C95_.wvu.PrintArea" localSheetId="4" hidden="1">'Debt Service Fund'!$A$1:$I$43</definedName>
    <definedName name="Z_D57C23B3_4AFB_4D4C_882A_DCC0EBD92C95_.wvu.PrintArea" localSheetId="1" hidden="1">'GF Expenditures'!$A$1:$I$43</definedName>
    <definedName name="Z_D57C23B3_4AFB_4D4C_882A_DCC0EBD92C95_.wvu.PrintArea" localSheetId="3" hidden="1">'GF Material &amp; Services'!$A$1:$I$43</definedName>
    <definedName name="Z_D57C23B3_4AFB_4D4C_882A_DCC0EBD92C95_.wvu.PrintArea" localSheetId="2" hidden="1">'GF Personal Services'!$A$1:$I$43</definedName>
    <definedName name="Z_D57C23B3_4AFB_4D4C_882A_DCC0EBD92C95_.wvu.PrintArea" localSheetId="5" hidden="1">'System Development Fund'!$A$1:$I$43</definedName>
    <definedName name="Z_D57C23B3_4AFB_4D4C_882A_DCC0EBD92C95_.wvu.PrintArea" localSheetId="6" hidden="1">'Truck &amp; Equipment Fund'!$A$1:$I$43</definedName>
    <definedName name="Z_D57C23B3_4AFB_4D4C_882A_DCC0EBD92C95_.wvu.PrintArea" localSheetId="8" hidden="1">'Watershed Acquisition Fund'!$A$1:$I$43</definedName>
  </definedNames>
  <calcPr calcId="162913"/>
  <customWorkbookViews>
    <customWorkbookView name="Troy N Trute - Personal View" guid="{D57C23B3-4AFB-4D4C-882A-DCC0EBD92C95}" mergeInterval="0" personalView="1" maximized="1" windowWidth="1468" windowHeight="730" tabRatio="860" activeSheetId="1" showComments="commIndAndComment"/>
    <customWorkbookView name="Troy N. Trute - Personal View" guid="{52831A60-8B15-49B6-BFB9-0F7196D250F7}" mergeInterval="0" personalView="1" maximized="1" xWindow="-16" yWindow="-16" windowWidth="3872" windowHeight="2116" tabRatio="860" activeSheetId="5"/>
    <customWorkbookView name="Neskowin Water - Personal View" guid="{4DB09892-1489-4485-B504-263C98556D3A}" mergeInterval="0" personalView="1" maximized="1" xWindow="-8" yWindow="-8" windowWidth="1936" windowHeight="1096" tabRatio="860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2" l="1"/>
  <c r="C22" i="2"/>
  <c r="B22" i="2"/>
  <c r="D20" i="2"/>
  <c r="C20" i="2"/>
  <c r="B20" i="2"/>
  <c r="D29" i="3" l="1"/>
  <c r="D20" i="3"/>
  <c r="D41" i="3" s="1"/>
  <c r="B29" i="3"/>
  <c r="B20" i="3"/>
  <c r="D43" i="3" l="1"/>
  <c r="D12" i="2"/>
  <c r="C39" i="4"/>
  <c r="D39" i="4"/>
  <c r="D41" i="4" s="1"/>
  <c r="D43" i="4" s="1"/>
  <c r="D27" i="4"/>
  <c r="F39" i="4"/>
  <c r="F27" i="4"/>
  <c r="B39" i="4"/>
  <c r="B41" i="4" s="1"/>
  <c r="B43" i="4" s="1"/>
  <c r="B27" i="4"/>
  <c r="C42" i="5"/>
  <c r="B42" i="5"/>
  <c r="B35" i="5"/>
  <c r="B43" i="5" s="1"/>
  <c r="B29" i="5"/>
  <c r="B19" i="5"/>
  <c r="B22" i="5" s="1"/>
  <c r="B43" i="6"/>
  <c r="B42" i="6"/>
  <c r="B25" i="6"/>
  <c r="D43" i="6"/>
  <c r="D25" i="6"/>
  <c r="D42" i="6" s="1"/>
  <c r="B43" i="7"/>
  <c r="B22" i="7"/>
  <c r="B25" i="7" s="1"/>
  <c r="B40" i="7" s="1"/>
  <c r="D43" i="7"/>
  <c r="D22" i="7"/>
  <c r="D25" i="7" s="1"/>
  <c r="D40" i="7" s="1"/>
  <c r="F41" i="4" l="1"/>
  <c r="F43" i="4" s="1"/>
  <c r="B43" i="8"/>
  <c r="B22" i="8"/>
  <c r="B25" i="8" s="1"/>
  <c r="B40" i="8" s="1"/>
  <c r="D22" i="8"/>
  <c r="D25" i="8" s="1"/>
  <c r="D40" i="8" s="1"/>
  <c r="D43" i="8" s="1"/>
  <c r="D43" i="9"/>
  <c r="D22" i="9"/>
  <c r="D25" i="9" s="1"/>
  <c r="D40" i="9" s="1"/>
  <c r="B43" i="9" l="1"/>
  <c r="B22" i="9"/>
  <c r="B25" i="9" s="1"/>
  <c r="B40" i="9" s="1"/>
  <c r="H25" i="8" l="1"/>
  <c r="G25" i="8" l="1"/>
  <c r="B40" i="1" l="1"/>
  <c r="F43" i="9" l="1"/>
  <c r="C43" i="9"/>
  <c r="F22" i="9"/>
  <c r="F25" i="9" s="1"/>
  <c r="F40" i="9" s="1"/>
  <c r="C22" i="9"/>
  <c r="C25" i="9" s="1"/>
  <c r="C40" i="9" s="1"/>
  <c r="F19" i="5" l="1"/>
  <c r="D19" i="5" l="1"/>
  <c r="D34" i="2" l="1"/>
  <c r="D18" i="2"/>
  <c r="D26" i="2"/>
  <c r="B34" i="2" l="1"/>
  <c r="B26" i="2"/>
  <c r="F40" i="2" l="1"/>
  <c r="F22" i="8" l="1"/>
  <c r="F22" i="7" l="1"/>
  <c r="F25" i="7" s="1"/>
  <c r="F40" i="7" s="1"/>
  <c r="B40" i="2" l="1"/>
  <c r="C20" i="3"/>
  <c r="C40" i="1"/>
  <c r="C43" i="6" l="1"/>
  <c r="F43" i="7" l="1"/>
  <c r="C43" i="7"/>
  <c r="C43" i="8" l="1"/>
  <c r="F20" i="3" l="1"/>
  <c r="F25" i="6" l="1"/>
  <c r="C25" i="6"/>
  <c r="C42" i="6" s="1"/>
  <c r="F43" i="6" l="1"/>
  <c r="F20" i="2"/>
  <c r="C27" i="4"/>
  <c r="F42" i="6" l="1"/>
  <c r="F42" i="5"/>
  <c r="C22" i="8"/>
  <c r="C25" i="8" s="1"/>
  <c r="C40" i="8" s="1"/>
  <c r="F25" i="8"/>
  <c r="C22" i="7"/>
  <c r="C25" i="7" s="1"/>
  <c r="C40" i="7" s="1"/>
  <c r="C19" i="5"/>
  <c r="C22" i="5" s="1"/>
  <c r="C29" i="5"/>
  <c r="D29" i="5"/>
  <c r="F29" i="5"/>
  <c r="C35" i="5"/>
  <c r="D35" i="5"/>
  <c r="F35" i="5"/>
  <c r="C41" i="4"/>
  <c r="F22" i="2"/>
  <c r="B41" i="3"/>
  <c r="C29" i="3"/>
  <c r="C41" i="3" s="1"/>
  <c r="C12" i="2" s="1"/>
  <c r="C18" i="2" s="1"/>
  <c r="F29" i="3"/>
  <c r="F41" i="3" s="1"/>
  <c r="F43" i="3" s="1"/>
  <c r="F12" i="2" s="1"/>
  <c r="C26" i="2"/>
  <c r="C34" i="2"/>
  <c r="F34" i="2"/>
  <c r="D40" i="2"/>
  <c r="B43" i="1"/>
  <c r="C43" i="1"/>
  <c r="D40" i="1"/>
  <c r="D43" i="1" s="1"/>
  <c r="F40" i="1"/>
  <c r="B43" i="3" l="1"/>
  <c r="B12" i="2"/>
  <c r="B18" i="2" s="1"/>
  <c r="B41" i="2" s="1"/>
  <c r="F40" i="8"/>
  <c r="F43" i="8" s="1"/>
  <c r="F18" i="2"/>
  <c r="D43" i="5"/>
  <c r="D22" i="5" s="1"/>
  <c r="D42" i="5" s="1"/>
  <c r="C43" i="5"/>
  <c r="F43" i="5"/>
  <c r="F22" i="5" s="1"/>
  <c r="F26" i="2"/>
  <c r="C43" i="4"/>
  <c r="C43" i="3"/>
  <c r="D41" i="2"/>
  <c r="C41" i="2"/>
  <c r="F41" i="2" l="1"/>
  <c r="F43" i="2" s="1"/>
  <c r="D43" i="2"/>
  <c r="B42" i="2"/>
  <c r="B43" i="2" s="1"/>
  <c r="C42" i="2"/>
  <c r="C43" i="2" s="1"/>
  <c r="F43" i="1" l="1"/>
  <c r="F42" i="2"/>
</calcChain>
</file>

<file path=xl/sharedStrings.xml><?xml version="1.0" encoding="utf-8"?>
<sst xmlns="http://schemas.openxmlformats.org/spreadsheetml/2006/main" count="494" uniqueCount="150">
  <si>
    <t>RESOURCES</t>
  </si>
  <si>
    <t>GENERAL OPERATING FUND</t>
  </si>
  <si>
    <t>NESKOWIN REGIONAL WATER DISTRICT</t>
  </si>
  <si>
    <t>Historical Data</t>
  </si>
  <si>
    <t>Actual</t>
  </si>
  <si>
    <t>Adopted Budget</t>
  </si>
  <si>
    <t>Second Preceding</t>
  </si>
  <si>
    <t>First Preceding</t>
  </si>
  <si>
    <t xml:space="preserve">This Year </t>
  </si>
  <si>
    <t>RESOURCE DESCRIPTION</t>
  </si>
  <si>
    <t>Proposed By</t>
  </si>
  <si>
    <t>Approved By</t>
  </si>
  <si>
    <t>Adopted By</t>
  </si>
  <si>
    <t>Budget Officer</t>
  </si>
  <si>
    <t>Budget Committee</t>
  </si>
  <si>
    <t>Governing Body</t>
  </si>
  <si>
    <t>Beginning Fund Balance:</t>
  </si>
  <si>
    <t xml:space="preserve"> </t>
  </si>
  <si>
    <t>EXPENDITURE SUMMARY</t>
  </si>
  <si>
    <t>EXPENDITURE DESCRIPTION</t>
  </si>
  <si>
    <t>PERSONAL SERVICES</t>
  </si>
  <si>
    <t>DETAILED EXPENDITURES</t>
  </si>
  <si>
    <t>MATERIALS &amp; SERVICES</t>
  </si>
  <si>
    <t>BONDED DEBT</t>
  </si>
  <si>
    <t>RESOURCES AND REQUIREMENTS</t>
  </si>
  <si>
    <t>DEBT SERVICE FUND</t>
  </si>
  <si>
    <t>DESCRIPTION OF</t>
  </si>
  <si>
    <t>Bond Principal Payments</t>
  </si>
  <si>
    <t>Bond Interest Payments</t>
  </si>
  <si>
    <t>Unappropriated Balance for Following Year By</t>
  </si>
  <si>
    <t xml:space="preserve">  </t>
  </si>
  <si>
    <t>SYSTEM DEVELOPMENT FUND</t>
  </si>
  <si>
    <t>DESCRIPTION</t>
  </si>
  <si>
    <t>RESERVE FUND</t>
  </si>
  <si>
    <t>TRUCK &amp; EQUIPMENT FUND</t>
  </si>
  <si>
    <t xml:space="preserve"> CAPITAL IMPROVEMENT FUND</t>
  </si>
  <si>
    <t>Personal Services:</t>
  </si>
  <si>
    <t>Transferrs To Other Funds:</t>
  </si>
  <si>
    <t>Materials And Services:</t>
  </si>
  <si>
    <t>Capital Outlay:</t>
  </si>
  <si>
    <t>General Manager</t>
  </si>
  <si>
    <t>Office Manager</t>
  </si>
  <si>
    <t>PERS</t>
  </si>
  <si>
    <t>Health Insurance</t>
  </si>
  <si>
    <t>Total Payroll Taxes &amp; Benefits</t>
  </si>
  <si>
    <t>Total Expentatures</t>
  </si>
  <si>
    <t>Total</t>
  </si>
  <si>
    <t>Total Gross Wages</t>
  </si>
  <si>
    <t>Workers Comp. / Accident Insurance</t>
  </si>
  <si>
    <t>Social Security / Medicare</t>
  </si>
  <si>
    <t>Dept. of Rev. / Unemployment</t>
  </si>
  <si>
    <t>Gross Wages:</t>
  </si>
  <si>
    <t>Payroll Taxes &amp; Benefits:</t>
  </si>
  <si>
    <t>Personal Services</t>
  </si>
  <si>
    <t>Administration</t>
  </si>
  <si>
    <t>Operations &amp; Maintenance</t>
  </si>
  <si>
    <t>Total Materials And Services</t>
  </si>
  <si>
    <t>Water System Capital Outlay</t>
  </si>
  <si>
    <t>Total Capital Outlay</t>
  </si>
  <si>
    <t>General Operating Contingency</t>
  </si>
  <si>
    <t>Total Transferes And Contingencies</t>
  </si>
  <si>
    <t>Unapropriated Ending Fund Balance</t>
  </si>
  <si>
    <t>Total Expenditures</t>
  </si>
  <si>
    <t>Total Personal Services</t>
  </si>
  <si>
    <t>Available cash on hand (cash basis)</t>
  </si>
  <si>
    <t>Previously levied taxes estimated to be received</t>
  </si>
  <si>
    <t>Interest</t>
  </si>
  <si>
    <t>Other Resources</t>
  </si>
  <si>
    <t>Water Sales</t>
  </si>
  <si>
    <t>Misc.</t>
  </si>
  <si>
    <t>Service Installations</t>
  </si>
  <si>
    <t>Total Resources, except taxes to be levied</t>
  </si>
  <si>
    <t>Taxes necessary to balance</t>
  </si>
  <si>
    <t xml:space="preserve"> Taxes collected in year levied</t>
  </si>
  <si>
    <t>Total Resources</t>
  </si>
  <si>
    <t>Administration:</t>
  </si>
  <si>
    <t>Operations &amp; Maintenance:</t>
  </si>
  <si>
    <t>Total Administration</t>
  </si>
  <si>
    <t>Office Supplies &amp; Expense</t>
  </si>
  <si>
    <t>Legal &amp; Auditing</t>
  </si>
  <si>
    <t xml:space="preserve">Bank Charges </t>
  </si>
  <si>
    <t>Vehicle Maintenance and Fuel</t>
  </si>
  <si>
    <t>Repair &amp; Maintenance</t>
  </si>
  <si>
    <t>Workshops &amp; Seminars</t>
  </si>
  <si>
    <t>Plant Supplies &amp; Tools</t>
  </si>
  <si>
    <t>Chlorine &amp; Chemical</t>
  </si>
  <si>
    <t>Electricity</t>
  </si>
  <si>
    <t>Water Testing</t>
  </si>
  <si>
    <t xml:space="preserve">Waste Water Charges </t>
  </si>
  <si>
    <t>Total Operations &amp; Maintenance</t>
  </si>
  <si>
    <t>Total Expendatures</t>
  </si>
  <si>
    <t>Cash on Hand (Cash Basis)</t>
  </si>
  <si>
    <t>Total Resources, Except Taxes to be Levied</t>
  </si>
  <si>
    <t>Taxes Necessary to Balance</t>
  </si>
  <si>
    <t>Taxes Collected in Year Levied</t>
  </si>
  <si>
    <t>Previously Levied Taxes Estimated to be Received</t>
  </si>
  <si>
    <t>Issue Date               Budgeted Payment Date</t>
  </si>
  <si>
    <t>Total Interest</t>
  </si>
  <si>
    <t>Total Principal</t>
  </si>
  <si>
    <t>Unappropriated ending fund balance</t>
  </si>
  <si>
    <t>Total Requirements</t>
  </si>
  <si>
    <t>Resources:</t>
  </si>
  <si>
    <t>Requirements:</t>
  </si>
  <si>
    <t>Capital Outlay</t>
  </si>
  <si>
    <t>Ending Fund Balance</t>
  </si>
  <si>
    <t>Taxes collected in year levied</t>
  </si>
  <si>
    <t>Total resources, except taxes to be levied</t>
  </si>
  <si>
    <t>System Development Charges</t>
  </si>
  <si>
    <t>Cash on hand* (cash basis)</t>
  </si>
  <si>
    <t>Transferred from other funds</t>
  </si>
  <si>
    <t>Total resources</t>
  </si>
  <si>
    <t>Miscelaneous Income</t>
  </si>
  <si>
    <t>Beginning Fund Balance</t>
  </si>
  <si>
    <t xml:space="preserve"> Miscellaneous </t>
  </si>
  <si>
    <t>Miscellaneous</t>
  </si>
  <si>
    <t>Miscellaneous Income</t>
  </si>
  <si>
    <t>LGIP Interest</t>
  </si>
  <si>
    <t>Materials And Services</t>
  </si>
  <si>
    <t>Contributed Capital Out</t>
  </si>
  <si>
    <t>Transfer From General Fund</t>
  </si>
  <si>
    <t>Transfer To Capital Improvement Fund</t>
  </si>
  <si>
    <t>Prev levied taxes estimated to be received</t>
  </si>
  <si>
    <t xml:space="preserve"> Telephone &amp; Internet</t>
  </si>
  <si>
    <t>Office Rent</t>
  </si>
  <si>
    <t>Insurance &amp; Bonds</t>
  </si>
  <si>
    <t>Customer Refunds</t>
  </si>
  <si>
    <t>WATERSHED ACQUISITION FUND</t>
  </si>
  <si>
    <t>Transfere to Watershed Acquisition Fund</t>
  </si>
  <si>
    <t>Paid Leave Oregon</t>
  </si>
  <si>
    <t>Transfer To Truck &amp; Equipment Fund</t>
  </si>
  <si>
    <t>2023/24</t>
  </si>
  <si>
    <t xml:space="preserve">6/20/06                      12/01/24   </t>
  </si>
  <si>
    <t>6/20/06                      12/01/24</t>
  </si>
  <si>
    <t>Year 2023/24</t>
  </si>
  <si>
    <t>Grants</t>
  </si>
  <si>
    <t>2024/25</t>
  </si>
  <si>
    <t>Memberships, Dues, and Subscriptions</t>
  </si>
  <si>
    <t>Year 2024/25</t>
  </si>
  <si>
    <t>Water Operator 1 Step E</t>
  </si>
  <si>
    <t>Comp Payout/ Performance Bonus</t>
  </si>
  <si>
    <t>OWEB Grant</t>
  </si>
  <si>
    <t>OHA DWSP Grant U25007</t>
  </si>
  <si>
    <t>OHA DWSP Grant U23004</t>
  </si>
  <si>
    <t>2025/26</t>
  </si>
  <si>
    <t>2025/2</t>
  </si>
  <si>
    <t>Budget for Next Year 2026/27</t>
  </si>
  <si>
    <t>Year 2025/26</t>
  </si>
  <si>
    <t>Water Operator 1 Step B</t>
  </si>
  <si>
    <t>Overtime</t>
  </si>
  <si>
    <t>CHRDIC Labor Reimbursement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</si>
</sst>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b/>
      <sz val="12"/>
      <name val="Times New Roman"/>
      <family val="1"/>
    </font>
    <font>
      <b/>
      <sz val="12"/>
      <color indexed="22"/>
      <name val="Times New Roman"/>
      <family val="1"/>
    </font>
    <font>
      <b/>
      <i/>
      <sz val="12"/>
      <name val="Times New Roman"/>
      <family val="1"/>
    </font>
    <font>
      <sz val="12"/>
      <name val="Times New Roman"/>
      <family val="1"/>
    </font>
    <font>
      <b/>
      <u/>
      <sz val="12"/>
      <name val="Times New Roman"/>
      <family val="1"/>
    </font>
    <font>
      <sz val="12"/>
      <color indexed="22"/>
      <name val="Times New Roman"/>
      <family val="1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mediumGray"/>
    </fill>
    <fill>
      <patternFill patternType="solid">
        <fgColor indexed="6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2" fillId="0" borderId="0"/>
  </cellStyleXfs>
  <cellXfs count="10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/>
    <xf numFmtId="49" fontId="2" fillId="0" borderId="0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3" fontId="5" fillId="0" borderId="2" xfId="0" applyNumberFormat="1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3" fontId="5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3" fontId="5" fillId="2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64" fontId="5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3" fontId="3" fillId="0" borderId="0" xfId="0" applyNumberFormat="1" applyFont="1"/>
    <xf numFmtId="0" fontId="8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49" fontId="5" fillId="0" borderId="4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9" fontId="8" fillId="0" borderId="5" xfId="0" applyNumberFormat="1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5" fillId="0" borderId="0" xfId="0" applyFont="1"/>
    <xf numFmtId="49" fontId="8" fillId="0" borderId="0" xfId="0" applyNumberFormat="1" applyFont="1"/>
    <xf numFmtId="3" fontId="5" fillId="0" borderId="0" xfId="0" applyNumberFormat="1" applyFont="1" applyBorder="1" applyAlignment="1">
      <alignment horizontal="center" vertical="center"/>
    </xf>
    <xf numFmtId="3" fontId="5" fillId="0" borderId="11" xfId="0" applyNumberFormat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64" fontId="5" fillId="3" borderId="1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5" fillId="0" borderId="8" xfId="0" applyFont="1" applyBorder="1"/>
    <xf numFmtId="3" fontId="8" fillId="0" borderId="0" xfId="0" applyNumberFormat="1" applyFont="1" applyBorder="1"/>
    <xf numFmtId="0" fontId="5" fillId="0" borderId="0" xfId="0" applyFont="1" applyBorder="1"/>
    <xf numFmtId="0" fontId="5" fillId="0" borderId="4" xfId="0" applyFont="1" applyBorder="1"/>
    <xf numFmtId="0" fontId="9" fillId="0" borderId="0" xfId="0" applyFont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164" fontId="5" fillId="0" borderId="10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" fontId="5" fillId="0" borderId="4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16" fontId="5" fillId="0" borderId="14" xfId="0" applyNumberFormat="1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164" fontId="5" fillId="0" borderId="1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1" xfId="2" applyNumberFormat="1" applyFont="1" applyBorder="1" applyAlignment="1">
      <alignment horizontal="center" vertical="center"/>
    </xf>
    <xf numFmtId="164" fontId="5" fillId="2" borderId="6" xfId="1" applyNumberFormat="1" applyFont="1" applyFill="1" applyBorder="1" applyAlignment="1">
      <alignment horizontal="center" vertical="center"/>
    </xf>
    <xf numFmtId="164" fontId="5" fillId="2" borderId="6" xfId="0" applyNumberFormat="1" applyFont="1" applyFill="1" applyBorder="1" applyAlignment="1">
      <alignment horizontal="center" vertical="center"/>
    </xf>
    <xf numFmtId="164" fontId="5" fillId="0" borderId="2" xfId="0" applyNumberFormat="1" applyFont="1" applyBorder="1" applyAlignment="1">
      <alignment horizontal="center" vertical="center"/>
    </xf>
    <xf numFmtId="164" fontId="5" fillId="0" borderId="16" xfId="0" applyNumberFormat="1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64" fontId="5" fillId="2" borderId="3" xfId="1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164" fontId="5" fillId="2" borderId="5" xfId="1" applyNumberFormat="1" applyFont="1" applyFill="1" applyBorder="1" applyAlignment="1">
      <alignment horizontal="center" vertical="center"/>
    </xf>
    <xf numFmtId="164" fontId="5" fillId="2" borderId="14" xfId="0" applyNumberFormat="1" applyFont="1" applyFill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164" fontId="5" fillId="2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164" fontId="5" fillId="2" borderId="0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right" vertical="center"/>
    </xf>
    <xf numFmtId="16" fontId="5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6" fontId="5" fillId="0" borderId="13" xfId="0" applyNumberFormat="1" applyFont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49" fontId="11" fillId="0" borderId="11" xfId="0" applyNumberFormat="1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1304925</xdr:colOff>
      <xdr:row>24</xdr:row>
      <xdr:rowOff>9525</xdr:rowOff>
    </xdr:from>
    <xdr:to>
      <xdr:col>4</xdr:col>
      <xdr:colOff>1304925</xdr:colOff>
      <xdr:row>28</xdr:row>
      <xdr:rowOff>0</xdr:rowOff>
    </xdr:to>
    <xdr:sp macro="" textlink="">
      <xdr:nvSpPr>
        <xdr:cNvPr id="16204" name="Line 4">
          <a:extLst>
            <a:ext uri="{FF2B5EF4-FFF2-40B4-BE49-F238E27FC236}">
              <a16:creationId xmlns:a16="http://schemas.microsoft.com/office/drawing/2014/main" id="{00000000-0008-0000-0400-00004C3F0000}"/>
            </a:ext>
          </a:extLst>
        </xdr:cNvPr>
        <xdr:cNvSpPr>
          <a:spLocks noChangeShapeType="1"/>
        </xdr:cNvSpPr>
      </xdr:nvSpPr>
      <xdr:spPr bwMode="auto">
        <a:xfrm>
          <a:off x="4143375" y="4000500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1304925</xdr:colOff>
      <xdr:row>30</xdr:row>
      <xdr:rowOff>9525</xdr:rowOff>
    </xdr:from>
    <xdr:to>
      <xdr:col>4</xdr:col>
      <xdr:colOff>1304925</xdr:colOff>
      <xdr:row>34</xdr:row>
      <xdr:rowOff>0</xdr:rowOff>
    </xdr:to>
    <xdr:sp macro="" textlink="">
      <xdr:nvSpPr>
        <xdr:cNvPr id="16206" name="Line 6">
          <a:extLst>
            <a:ext uri="{FF2B5EF4-FFF2-40B4-BE49-F238E27FC236}">
              <a16:creationId xmlns:a16="http://schemas.microsoft.com/office/drawing/2014/main" id="{00000000-0008-0000-0400-00004E3F0000}"/>
            </a:ext>
          </a:extLst>
        </xdr:cNvPr>
        <xdr:cNvSpPr>
          <a:spLocks noChangeShapeType="1"/>
        </xdr:cNvSpPr>
      </xdr:nvSpPr>
      <xdr:spPr bwMode="auto">
        <a:xfrm>
          <a:off x="4143375" y="4914900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1304925</xdr:colOff>
      <xdr:row>36</xdr:row>
      <xdr:rowOff>9525</xdr:rowOff>
    </xdr:from>
    <xdr:to>
      <xdr:col>4</xdr:col>
      <xdr:colOff>1304925</xdr:colOff>
      <xdr:row>40</xdr:row>
      <xdr:rowOff>0</xdr:rowOff>
    </xdr:to>
    <xdr:sp macro="" textlink="">
      <xdr:nvSpPr>
        <xdr:cNvPr id="16208" name="Line 8">
          <a:extLst>
            <a:ext uri="{FF2B5EF4-FFF2-40B4-BE49-F238E27FC236}">
              <a16:creationId xmlns:a16="http://schemas.microsoft.com/office/drawing/2014/main" id="{00000000-0008-0000-0400-0000503F0000}"/>
            </a:ext>
          </a:extLst>
        </xdr:cNvPr>
        <xdr:cNvSpPr>
          <a:spLocks noChangeShapeType="1"/>
        </xdr:cNvSpPr>
      </xdr:nvSpPr>
      <xdr:spPr bwMode="auto">
        <a:xfrm>
          <a:off x="4143375" y="5829300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6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20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4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4" Type="http://schemas.openxmlformats.org/officeDocument/2006/relationships/printerSettings" Target="../printerSettings/printerSettings3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7" zoomScale="96" zoomScaleNormal="96" workbookViewId="0">
      <selection activeCell="G33" sqref="G33"/>
    </sheetView>
  </sheetViews>
  <sheetFormatPr defaultColWidth="9.140625" defaultRowHeight="14.25" customHeight="1" x14ac:dyDescent="0.2"/>
  <cols>
    <col min="1" max="1" width="3.7109375" style="25" customWidth="1"/>
    <col min="2" max="2" width="19.42578125" style="25" customWidth="1"/>
    <col min="3" max="3" width="15.85546875" style="26" customWidth="1"/>
    <col min="4" max="4" width="16.5703125" style="25" customWidth="1"/>
    <col min="5" max="5" width="47.140625" style="25" customWidth="1"/>
    <col min="6" max="6" width="15.7109375" style="25" customWidth="1"/>
    <col min="7" max="7" width="19.28515625" style="25" customWidth="1"/>
    <col min="8" max="8" width="16.7109375" style="25" customWidth="1"/>
    <col min="9" max="9" width="3.7109375" style="25" customWidth="1"/>
    <col min="10" max="16384" width="9.140625" style="25"/>
  </cols>
  <sheetData>
    <row r="1" spans="1:9" ht="14.25" customHeight="1" x14ac:dyDescent="0.2">
      <c r="A1" s="1"/>
      <c r="B1" s="1"/>
      <c r="C1" s="5"/>
      <c r="D1" s="1"/>
      <c r="E1" s="1" t="s">
        <v>0</v>
      </c>
      <c r="F1" s="1"/>
      <c r="G1" s="1"/>
      <c r="H1" s="1"/>
      <c r="I1" s="1"/>
    </row>
    <row r="2" spans="1:9" ht="14.25" customHeight="1" x14ac:dyDescent="0.2">
      <c r="A2" s="1"/>
      <c r="B2" s="1"/>
      <c r="C2" s="5"/>
      <c r="D2" s="1"/>
      <c r="E2" s="1"/>
      <c r="F2" s="1"/>
      <c r="G2" s="1"/>
      <c r="H2" s="1"/>
      <c r="I2" s="1"/>
    </row>
    <row r="3" spans="1:9" ht="14.25" customHeight="1" x14ac:dyDescent="0.2">
      <c r="A3" s="1"/>
      <c r="B3" s="1"/>
      <c r="C3" s="5"/>
      <c r="D3" s="1"/>
      <c r="E3" s="1"/>
      <c r="F3" s="1"/>
      <c r="G3" s="1"/>
      <c r="H3" s="1"/>
      <c r="I3" s="1"/>
    </row>
    <row r="4" spans="1:9" ht="14.25" customHeight="1" x14ac:dyDescent="0.2">
      <c r="A4" s="1"/>
      <c r="B4" s="1"/>
      <c r="C4" s="5"/>
      <c r="D4" s="1"/>
      <c r="E4" s="1"/>
      <c r="F4" s="1"/>
      <c r="G4" s="1"/>
      <c r="H4" s="1"/>
      <c r="I4" s="1"/>
    </row>
    <row r="5" spans="1:9" ht="14.25" customHeight="1" x14ac:dyDescent="0.2">
      <c r="A5" s="2"/>
      <c r="B5" s="2"/>
      <c r="C5" s="4" t="s">
        <v>30</v>
      </c>
      <c r="D5" s="2"/>
      <c r="E5" s="3" t="s">
        <v>1</v>
      </c>
      <c r="F5" s="2"/>
      <c r="G5" s="3" t="s">
        <v>2</v>
      </c>
      <c r="H5" s="2"/>
      <c r="I5" s="1"/>
    </row>
    <row r="6" spans="1:9" ht="14.25" customHeight="1" thickBot="1" x14ac:dyDescent="0.25">
      <c r="A6" s="1"/>
      <c r="B6" s="1"/>
      <c r="C6" s="5"/>
      <c r="D6" s="1"/>
      <c r="E6" s="1"/>
      <c r="F6" s="1"/>
      <c r="G6" s="1"/>
      <c r="H6" s="1"/>
      <c r="I6" s="1"/>
    </row>
    <row r="7" spans="1:9" ht="14.25" customHeight="1" thickBot="1" x14ac:dyDescent="0.25">
      <c r="A7" s="8"/>
      <c r="B7" s="9"/>
      <c r="C7" s="10" t="s">
        <v>3</v>
      </c>
      <c r="D7" s="11"/>
      <c r="E7" s="8"/>
      <c r="F7" s="12"/>
      <c r="G7" s="12" t="s">
        <v>145</v>
      </c>
      <c r="H7" s="12"/>
      <c r="I7" s="8"/>
    </row>
    <row r="8" spans="1:9" ht="14.25" customHeight="1" x14ac:dyDescent="0.2">
      <c r="A8" s="13"/>
      <c r="B8" s="13" t="s">
        <v>4</v>
      </c>
      <c r="C8" s="14" t="s">
        <v>4</v>
      </c>
      <c r="D8" s="13" t="s">
        <v>5</v>
      </c>
      <c r="E8" s="15"/>
      <c r="F8" s="13"/>
      <c r="G8" s="13"/>
      <c r="H8" s="13"/>
      <c r="I8" s="13"/>
    </row>
    <row r="9" spans="1:9" ht="14.25" customHeight="1" x14ac:dyDescent="0.2">
      <c r="A9" s="13"/>
      <c r="B9" s="13" t="s">
        <v>6</v>
      </c>
      <c r="C9" s="14" t="s">
        <v>7</v>
      </c>
      <c r="D9" s="13" t="s">
        <v>8</v>
      </c>
      <c r="E9" s="13" t="s">
        <v>9</v>
      </c>
      <c r="F9" s="13" t="s">
        <v>10</v>
      </c>
      <c r="G9" s="13" t="s">
        <v>11</v>
      </c>
      <c r="H9" s="13" t="s">
        <v>12</v>
      </c>
      <c r="I9" s="13"/>
    </row>
    <row r="10" spans="1:9" ht="14.25" customHeight="1" thickBot="1" x14ac:dyDescent="0.25">
      <c r="A10" s="16"/>
      <c r="B10" s="13" t="s">
        <v>130</v>
      </c>
      <c r="C10" s="17" t="s">
        <v>135</v>
      </c>
      <c r="D10" s="17" t="s">
        <v>143</v>
      </c>
      <c r="E10" s="16"/>
      <c r="F10" s="13" t="s">
        <v>13</v>
      </c>
      <c r="G10" s="13" t="s">
        <v>14</v>
      </c>
      <c r="H10" s="13" t="s">
        <v>15</v>
      </c>
      <c r="I10" s="16"/>
    </row>
    <row r="11" spans="1:9" ht="14.25" customHeight="1" thickBot="1" x14ac:dyDescent="0.25">
      <c r="A11" s="18"/>
      <c r="B11" s="19"/>
      <c r="C11" s="20"/>
      <c r="D11" s="19"/>
      <c r="E11" s="21" t="s">
        <v>16</v>
      </c>
      <c r="F11" s="19"/>
      <c r="G11" s="19"/>
      <c r="H11" s="19"/>
      <c r="I11" s="19" t="s">
        <v>17</v>
      </c>
    </row>
    <row r="12" spans="1:9" ht="14.25" customHeight="1" thickBot="1" x14ac:dyDescent="0.25">
      <c r="A12" s="12">
        <v>1</v>
      </c>
      <c r="B12" s="22">
        <v>78935</v>
      </c>
      <c r="C12" s="22">
        <v>57286</v>
      </c>
      <c r="D12" s="22">
        <v>2000</v>
      </c>
      <c r="E12" s="23" t="s">
        <v>64</v>
      </c>
      <c r="F12" s="22">
        <v>10000</v>
      </c>
      <c r="G12" s="22"/>
      <c r="H12" s="22"/>
      <c r="I12" s="12">
        <v>1</v>
      </c>
    </row>
    <row r="13" spans="1:9" ht="14.25" customHeight="1" thickBot="1" x14ac:dyDescent="0.25">
      <c r="A13" s="12">
        <v>2</v>
      </c>
      <c r="B13" s="22"/>
      <c r="C13" s="22"/>
      <c r="D13" s="22"/>
      <c r="E13" s="23"/>
      <c r="F13" s="22"/>
      <c r="G13" s="22"/>
      <c r="H13" s="22"/>
      <c r="I13" s="12">
        <v>2</v>
      </c>
    </row>
    <row r="14" spans="1:9" ht="14.25" customHeight="1" thickBot="1" x14ac:dyDescent="0.25">
      <c r="A14" s="12">
        <v>3</v>
      </c>
      <c r="B14" s="22">
        <v>567</v>
      </c>
      <c r="C14" s="22">
        <v>567</v>
      </c>
      <c r="D14" s="22">
        <v>425</v>
      </c>
      <c r="E14" s="23" t="s">
        <v>121</v>
      </c>
      <c r="F14" s="22">
        <v>0</v>
      </c>
      <c r="G14" s="22"/>
      <c r="H14" s="22"/>
      <c r="I14" s="12">
        <v>3</v>
      </c>
    </row>
    <row r="15" spans="1:9" ht="14.25" customHeight="1" thickBot="1" x14ac:dyDescent="0.25">
      <c r="A15" s="12">
        <v>4</v>
      </c>
      <c r="B15" s="22">
        <v>93</v>
      </c>
      <c r="C15" s="22">
        <v>93</v>
      </c>
      <c r="D15" s="22">
        <v>55</v>
      </c>
      <c r="E15" s="23" t="s">
        <v>66</v>
      </c>
      <c r="F15" s="22">
        <v>300</v>
      </c>
      <c r="G15" s="22"/>
      <c r="H15" s="22"/>
      <c r="I15" s="12">
        <v>4</v>
      </c>
    </row>
    <row r="16" spans="1:9" ht="14.25" customHeight="1" thickBot="1" x14ac:dyDescent="0.25">
      <c r="A16" s="12">
        <v>5</v>
      </c>
      <c r="B16" s="22">
        <v>0</v>
      </c>
      <c r="C16" s="22">
        <v>0</v>
      </c>
      <c r="D16" s="22">
        <v>0</v>
      </c>
      <c r="E16" s="23" t="s">
        <v>67</v>
      </c>
      <c r="F16" s="22">
        <v>0</v>
      </c>
      <c r="G16" s="22"/>
      <c r="H16" s="22"/>
      <c r="I16" s="12">
        <v>5</v>
      </c>
    </row>
    <row r="17" spans="1:9" ht="14.25" customHeight="1" thickBot="1" x14ac:dyDescent="0.25">
      <c r="A17" s="12">
        <v>6</v>
      </c>
      <c r="B17" s="22"/>
      <c r="C17" s="22"/>
      <c r="D17" s="22"/>
      <c r="E17" s="23"/>
      <c r="F17" s="22"/>
      <c r="G17" s="22"/>
      <c r="H17" s="22"/>
      <c r="I17" s="12">
        <v>6</v>
      </c>
    </row>
    <row r="18" spans="1:9" ht="14.25" customHeight="1" thickBot="1" x14ac:dyDescent="0.25">
      <c r="A18" s="12">
        <v>7</v>
      </c>
      <c r="B18" s="22">
        <v>587534</v>
      </c>
      <c r="C18" s="22">
        <v>587534</v>
      </c>
      <c r="D18" s="22">
        <v>721642</v>
      </c>
      <c r="E18" s="23" t="s">
        <v>68</v>
      </c>
      <c r="F18" s="99">
        <v>680019</v>
      </c>
      <c r="G18" s="22"/>
      <c r="H18" s="22"/>
      <c r="I18" s="12">
        <v>7</v>
      </c>
    </row>
    <row r="19" spans="1:9" ht="14.25" customHeight="1" thickBot="1" x14ac:dyDescent="0.25">
      <c r="A19" s="12">
        <v>8</v>
      </c>
      <c r="B19" s="22"/>
      <c r="C19" s="22"/>
      <c r="D19" s="22"/>
      <c r="E19" s="23" t="s">
        <v>149</v>
      </c>
      <c r="F19" s="22">
        <v>42000</v>
      </c>
      <c r="G19" s="22"/>
      <c r="H19" s="22"/>
      <c r="I19" s="12">
        <v>8</v>
      </c>
    </row>
    <row r="20" spans="1:9" ht="14.25" customHeight="1" thickBot="1" x14ac:dyDescent="0.25">
      <c r="A20" s="12">
        <v>9</v>
      </c>
      <c r="B20" s="22"/>
      <c r="C20" s="22"/>
      <c r="D20" s="22"/>
      <c r="E20" s="23"/>
      <c r="F20" s="22"/>
      <c r="G20" s="22"/>
      <c r="H20" s="22"/>
      <c r="I20" s="12">
        <v>9</v>
      </c>
    </row>
    <row r="21" spans="1:9" ht="14.25" customHeight="1" thickBot="1" x14ac:dyDescent="0.25">
      <c r="A21" s="12">
        <v>10</v>
      </c>
      <c r="B21" s="22">
        <v>5045</v>
      </c>
      <c r="C21" s="22">
        <v>5045</v>
      </c>
      <c r="D21" s="22">
        <v>2000</v>
      </c>
      <c r="E21" s="23" t="s">
        <v>115</v>
      </c>
      <c r="F21" s="22">
        <v>2000</v>
      </c>
      <c r="G21" s="22"/>
      <c r="H21" s="22"/>
      <c r="I21" s="12">
        <v>10</v>
      </c>
    </row>
    <row r="22" spans="1:9" ht="14.25" customHeight="1" thickBot="1" x14ac:dyDescent="0.25">
      <c r="A22" s="12">
        <v>11</v>
      </c>
      <c r="B22" s="22">
        <v>5885</v>
      </c>
      <c r="C22" s="22">
        <v>5885</v>
      </c>
      <c r="D22" s="22">
        <v>2000</v>
      </c>
      <c r="E22" s="23" t="s">
        <v>70</v>
      </c>
      <c r="F22" s="22">
        <v>2000</v>
      </c>
      <c r="G22" s="22"/>
      <c r="H22" s="22"/>
      <c r="I22" s="12">
        <v>11</v>
      </c>
    </row>
    <row r="23" spans="1:9" ht="14.25" customHeight="1" thickBot="1" x14ac:dyDescent="0.25">
      <c r="A23" s="12">
        <v>12</v>
      </c>
      <c r="B23" s="22"/>
      <c r="C23" s="22"/>
      <c r="D23" s="22"/>
      <c r="E23" s="23"/>
      <c r="F23" s="22"/>
      <c r="G23" s="22"/>
      <c r="H23" s="22"/>
      <c r="I23" s="12">
        <v>12</v>
      </c>
    </row>
    <row r="24" spans="1:9" ht="14.25" customHeight="1" thickBot="1" x14ac:dyDescent="0.25">
      <c r="A24" s="12">
        <v>13</v>
      </c>
      <c r="B24" s="22"/>
      <c r="C24" s="22"/>
      <c r="D24" s="22"/>
      <c r="E24" s="23"/>
      <c r="F24" s="22"/>
      <c r="G24" s="22"/>
      <c r="H24" s="22"/>
      <c r="I24" s="12">
        <v>13</v>
      </c>
    </row>
    <row r="25" spans="1:9" ht="14.25" customHeight="1" thickBot="1" x14ac:dyDescent="0.25">
      <c r="A25" s="12">
        <v>14</v>
      </c>
      <c r="B25" s="22"/>
      <c r="C25" s="22"/>
      <c r="D25" s="22"/>
      <c r="E25" s="23"/>
      <c r="F25" s="22"/>
      <c r="G25" s="22"/>
      <c r="H25" s="22"/>
      <c r="I25" s="12">
        <v>14</v>
      </c>
    </row>
    <row r="26" spans="1:9" ht="14.25" customHeight="1" thickBot="1" x14ac:dyDescent="0.25">
      <c r="A26" s="12">
        <v>15</v>
      </c>
      <c r="B26" s="22"/>
      <c r="C26" s="22"/>
      <c r="D26" s="22"/>
      <c r="E26" s="23"/>
      <c r="F26" s="22"/>
      <c r="G26" s="22"/>
      <c r="H26" s="22"/>
      <c r="I26" s="12">
        <v>15</v>
      </c>
    </row>
    <row r="27" spans="1:9" ht="14.25" customHeight="1" thickBot="1" x14ac:dyDescent="0.25">
      <c r="A27" s="12">
        <v>16</v>
      </c>
      <c r="B27" s="22"/>
      <c r="C27" s="22"/>
      <c r="D27" s="22"/>
      <c r="E27" s="23"/>
      <c r="F27" s="22"/>
      <c r="G27" s="22"/>
      <c r="H27" s="22"/>
      <c r="I27" s="12">
        <v>16</v>
      </c>
    </row>
    <row r="28" spans="1:9" ht="14.25" customHeight="1" thickBot="1" x14ac:dyDescent="0.25">
      <c r="A28" s="12">
        <v>17</v>
      </c>
      <c r="B28" s="22"/>
      <c r="C28" s="22"/>
      <c r="D28" s="22"/>
      <c r="E28" s="23"/>
      <c r="F28" s="22"/>
      <c r="G28" s="22"/>
      <c r="H28" s="22"/>
      <c r="I28" s="12">
        <v>17</v>
      </c>
    </row>
    <row r="29" spans="1:9" ht="14.25" customHeight="1" thickBot="1" x14ac:dyDescent="0.25">
      <c r="A29" s="12">
        <v>18</v>
      </c>
      <c r="B29" s="22"/>
      <c r="C29" s="22"/>
      <c r="D29" s="22"/>
      <c r="E29" s="23"/>
      <c r="F29" s="22"/>
      <c r="G29" s="22"/>
      <c r="H29" s="22"/>
      <c r="I29" s="12">
        <v>18</v>
      </c>
    </row>
    <row r="30" spans="1:9" ht="14.25" customHeight="1" thickBot="1" x14ac:dyDescent="0.25">
      <c r="A30" s="12">
        <v>19</v>
      </c>
      <c r="B30" s="22"/>
      <c r="C30" s="22"/>
      <c r="D30" s="22"/>
      <c r="E30" s="23"/>
      <c r="F30" s="22"/>
      <c r="G30" s="22"/>
      <c r="H30" s="22"/>
      <c r="I30" s="12">
        <v>19</v>
      </c>
    </row>
    <row r="31" spans="1:9" ht="14.25" customHeight="1" thickBot="1" x14ac:dyDescent="0.25">
      <c r="A31" s="12">
        <v>20</v>
      </c>
      <c r="B31" s="22"/>
      <c r="C31" s="22"/>
      <c r="D31" s="22"/>
      <c r="E31" s="23"/>
      <c r="F31" s="22"/>
      <c r="G31" s="22"/>
      <c r="H31" s="22"/>
      <c r="I31" s="12">
        <v>20</v>
      </c>
    </row>
    <row r="32" spans="1:9" ht="14.25" customHeight="1" thickBot="1" x14ac:dyDescent="0.25">
      <c r="A32" s="12">
        <v>21</v>
      </c>
      <c r="B32" s="22"/>
      <c r="C32" s="22"/>
      <c r="D32" s="22"/>
      <c r="E32" s="23"/>
      <c r="F32" s="22"/>
      <c r="G32" s="22"/>
      <c r="H32" s="22"/>
      <c r="I32" s="12">
        <v>21</v>
      </c>
    </row>
    <row r="33" spans="1:9" ht="14.25" customHeight="1" thickBot="1" x14ac:dyDescent="0.25">
      <c r="A33" s="12">
        <v>22</v>
      </c>
      <c r="B33" s="22"/>
      <c r="C33" s="22"/>
      <c r="D33" s="22"/>
      <c r="E33" s="23"/>
      <c r="F33" s="22"/>
      <c r="G33" s="22"/>
      <c r="H33" s="22"/>
      <c r="I33" s="12">
        <v>22</v>
      </c>
    </row>
    <row r="34" spans="1:9" ht="14.25" customHeight="1" thickBot="1" x14ac:dyDescent="0.25">
      <c r="A34" s="12">
        <v>23</v>
      </c>
      <c r="B34" s="22"/>
      <c r="C34" s="22"/>
      <c r="D34" s="22"/>
      <c r="E34" s="23"/>
      <c r="F34" s="22"/>
      <c r="G34" s="22"/>
      <c r="H34" s="22"/>
      <c r="I34" s="12">
        <v>23</v>
      </c>
    </row>
    <row r="35" spans="1:9" ht="14.25" customHeight="1" thickBot="1" x14ac:dyDescent="0.25">
      <c r="A35" s="12">
        <v>24</v>
      </c>
      <c r="B35" s="22"/>
      <c r="C35" s="22"/>
      <c r="D35" s="22"/>
      <c r="E35" s="23"/>
      <c r="F35" s="22"/>
      <c r="G35" s="22"/>
      <c r="H35" s="22"/>
      <c r="I35" s="12">
        <v>24</v>
      </c>
    </row>
    <row r="36" spans="1:9" ht="14.25" customHeight="1" thickBot="1" x14ac:dyDescent="0.25">
      <c r="A36" s="12">
        <v>25</v>
      </c>
      <c r="B36" s="22"/>
      <c r="C36" s="22"/>
      <c r="D36" s="22"/>
      <c r="E36" s="23"/>
      <c r="F36" s="22"/>
      <c r="G36" s="22"/>
      <c r="H36" s="22"/>
      <c r="I36" s="12">
        <v>25</v>
      </c>
    </row>
    <row r="37" spans="1:9" ht="14.25" customHeight="1" thickBot="1" x14ac:dyDescent="0.25">
      <c r="A37" s="12">
        <v>26</v>
      </c>
      <c r="B37" s="22"/>
      <c r="C37" s="22"/>
      <c r="D37" s="22"/>
      <c r="E37" s="23"/>
      <c r="F37" s="22"/>
      <c r="G37" s="22"/>
      <c r="H37" s="22"/>
      <c r="I37" s="12">
        <v>26</v>
      </c>
    </row>
    <row r="38" spans="1:9" ht="14.25" customHeight="1" thickBot="1" x14ac:dyDescent="0.25">
      <c r="A38" s="12">
        <v>27</v>
      </c>
      <c r="B38" s="22"/>
      <c r="C38" s="22"/>
      <c r="D38" s="22"/>
      <c r="E38" s="23"/>
      <c r="F38" s="22"/>
      <c r="G38" s="22"/>
      <c r="H38" s="22"/>
      <c r="I38" s="12">
        <v>27</v>
      </c>
    </row>
    <row r="39" spans="1:9" ht="14.25" customHeight="1" thickBot="1" x14ac:dyDescent="0.25">
      <c r="A39" s="12">
        <v>28</v>
      </c>
      <c r="B39" s="22"/>
      <c r="C39" s="22"/>
      <c r="D39" s="22"/>
      <c r="E39" s="23"/>
      <c r="F39" s="22"/>
      <c r="G39" s="22"/>
      <c r="H39" s="22"/>
      <c r="I39" s="12">
        <v>28</v>
      </c>
    </row>
    <row r="40" spans="1:9" ht="14.25" customHeight="1" thickBot="1" x14ac:dyDescent="0.25">
      <c r="A40" s="12">
        <v>29</v>
      </c>
      <c r="B40" s="22">
        <f>SUM(B12:B39)</f>
        <v>678059</v>
      </c>
      <c r="C40" s="22">
        <f>SUM(C12:C39)</f>
        <v>656410</v>
      </c>
      <c r="D40" s="22">
        <f>SUM(D12:D39)</f>
        <v>728122</v>
      </c>
      <c r="E40" s="23" t="s">
        <v>71</v>
      </c>
      <c r="F40" s="99">
        <f>SUM(F12:F39)</f>
        <v>736319</v>
      </c>
      <c r="G40" s="22"/>
      <c r="H40" s="22"/>
      <c r="I40" s="12">
        <v>29</v>
      </c>
    </row>
    <row r="41" spans="1:9" ht="14.25" customHeight="1" thickBot="1" x14ac:dyDescent="0.25">
      <c r="A41" s="12">
        <v>30</v>
      </c>
      <c r="B41" s="24"/>
      <c r="C41" s="24"/>
      <c r="D41" s="22">
        <v>0</v>
      </c>
      <c r="E41" s="23" t="s">
        <v>72</v>
      </c>
      <c r="F41" s="22">
        <v>0</v>
      </c>
      <c r="G41" s="22"/>
      <c r="H41" s="22"/>
      <c r="I41" s="12">
        <v>30</v>
      </c>
    </row>
    <row r="42" spans="1:9" ht="14.25" customHeight="1" thickBot="1" x14ac:dyDescent="0.25">
      <c r="A42" s="12">
        <v>31</v>
      </c>
      <c r="B42" s="22">
        <v>0</v>
      </c>
      <c r="C42" s="22">
        <v>0</v>
      </c>
      <c r="D42" s="24"/>
      <c r="E42" s="23" t="s">
        <v>73</v>
      </c>
      <c r="F42" s="24"/>
      <c r="G42" s="24"/>
      <c r="H42" s="24"/>
      <c r="I42" s="12">
        <v>31</v>
      </c>
    </row>
    <row r="43" spans="1:9" ht="14.25" customHeight="1" thickBot="1" x14ac:dyDescent="0.25">
      <c r="A43" s="12">
        <v>32</v>
      </c>
      <c r="B43" s="22">
        <f>SUM(B40+B42)</f>
        <v>678059</v>
      </c>
      <c r="C43" s="22">
        <f>SUM(C40+C42)</f>
        <v>656410</v>
      </c>
      <c r="D43" s="22">
        <f>SUM(D40+D41)</f>
        <v>728122</v>
      </c>
      <c r="E43" s="23" t="s">
        <v>74</v>
      </c>
      <c r="F43" s="99">
        <f>SUM(F40+F41)</f>
        <v>736319</v>
      </c>
      <c r="G43" s="22"/>
      <c r="H43" s="22"/>
      <c r="I43" s="12">
        <v>32</v>
      </c>
    </row>
    <row r="45" spans="1:9" ht="14.25" customHeight="1" x14ac:dyDescent="0.2">
      <c r="E45" s="7"/>
    </row>
  </sheetData>
  <customSheetViews>
    <customSheetView guid="{D57C23B3-4AFB-4D4C-882A-DCC0EBD92C95}" scale="96" showPageBreaks="1" fitToPage="1">
      <selection activeCell="K24" sqref="K24"/>
      <pageMargins left="0.7" right="0.7" top="0.75" bottom="0.75" header="0.3" footer="0.3"/>
      <printOptions horizontalCentered="1" verticalCentered="1"/>
      <pageSetup scale="79" orientation="landscape" cellComments="asDisplayed" r:id="rId1"/>
      <headerFooter alignWithMargins="0">
        <oddFooter>Page &amp;P</oddFooter>
      </headerFooter>
    </customSheetView>
    <customSheetView guid="{52831A60-8B15-49B6-BFB9-0F7196D250F7}" scale="96" fitToPage="1" topLeftCell="A8">
      <selection activeCell="G27" sqref="G27"/>
      <pageMargins left="0.7" right="0.7" top="0.75" bottom="0.75" header="0.3" footer="0.3"/>
      <printOptions horizontalCentered="1" verticalCentered="1"/>
      <pageSetup scale="79" orientation="landscape" r:id="rId2"/>
      <headerFooter alignWithMargins="0">
        <oddFooter>Page &amp;P</oddFooter>
      </headerFooter>
    </customSheetView>
    <customSheetView guid="{4DB09892-1489-4485-B504-263C98556D3A}" scale="96" showPageBreaks="1" fitToPage="1" topLeftCell="A4">
      <selection activeCell="G27" sqref="G27"/>
      <pageMargins left="0.7" right="0.7" top="0.75" bottom="0.75" header="0.3" footer="0.3"/>
      <printOptions horizontalCentered="1" verticalCentered="1"/>
      <pageSetup scale="79" orientation="landscape" r:id="rId3"/>
      <headerFooter alignWithMargins="0">
        <oddFooter>Page &amp;P</oddFooter>
      </headerFooter>
    </customSheetView>
  </customSheetViews>
  <phoneticPr fontId="0" type="noConversion"/>
  <printOptions horizontalCentered="1" verticalCentered="1"/>
  <pageMargins left="0.7" right="0.7" top="0.75" bottom="0.75" header="0.3" footer="0.3"/>
  <pageSetup scale="79" orientation="landscape" r:id="rId4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4" zoomScaleNormal="100" workbookViewId="0">
      <selection activeCell="E13" sqref="E13"/>
    </sheetView>
  </sheetViews>
  <sheetFormatPr defaultColWidth="9.140625" defaultRowHeight="14.25" customHeight="1" x14ac:dyDescent="0.25"/>
  <cols>
    <col min="1" max="1" width="3.7109375" style="46" customWidth="1"/>
    <col min="2" max="2" width="19.42578125" style="46" customWidth="1"/>
    <col min="3" max="3" width="15.85546875" style="47" customWidth="1"/>
    <col min="4" max="4" width="16.5703125" style="46" customWidth="1"/>
    <col min="5" max="5" width="47.140625" style="48" customWidth="1"/>
    <col min="6" max="6" width="15.7109375" style="46" customWidth="1"/>
    <col min="7" max="7" width="19.28515625" style="46" customWidth="1"/>
    <col min="8" max="8" width="16.7109375" style="46" customWidth="1"/>
    <col min="9" max="9" width="3.7109375" style="46" customWidth="1"/>
    <col min="10" max="16384" width="9.140625" style="46"/>
  </cols>
  <sheetData>
    <row r="1" spans="1:9" ht="14.25" customHeight="1" x14ac:dyDescent="0.25">
      <c r="A1" s="27"/>
      <c r="B1" s="27"/>
      <c r="C1" s="15"/>
      <c r="D1" s="27"/>
      <c r="E1" s="28" t="s">
        <v>18</v>
      </c>
      <c r="F1" s="27"/>
      <c r="G1" s="27"/>
      <c r="H1" s="27"/>
      <c r="I1" s="27"/>
    </row>
    <row r="2" spans="1:9" ht="14.25" customHeight="1" x14ac:dyDescent="0.25">
      <c r="A2" s="27"/>
      <c r="B2" s="27"/>
      <c r="C2" s="15"/>
      <c r="D2" s="27"/>
      <c r="E2" s="28"/>
      <c r="F2" s="27"/>
      <c r="G2" s="27"/>
      <c r="H2" s="27"/>
      <c r="I2" s="27"/>
    </row>
    <row r="3" spans="1:9" ht="14.25" customHeight="1" x14ac:dyDescent="0.25">
      <c r="A3" s="27"/>
      <c r="B3" s="27"/>
      <c r="C3" s="15"/>
      <c r="D3" s="27"/>
      <c r="E3" s="28"/>
      <c r="F3" s="27"/>
      <c r="G3" s="27"/>
      <c r="H3" s="27"/>
      <c r="I3" s="27"/>
    </row>
    <row r="4" spans="1:9" ht="14.25" customHeight="1" x14ac:dyDescent="0.25">
      <c r="A4" s="27"/>
      <c r="B4" s="27"/>
      <c r="C4" s="15"/>
      <c r="D4" s="27"/>
      <c r="E4" s="29"/>
      <c r="F4" s="27"/>
      <c r="G4" s="27"/>
      <c r="H4" s="27"/>
      <c r="I4" s="27"/>
    </row>
    <row r="5" spans="1:9" ht="14.25" customHeight="1" x14ac:dyDescent="0.25">
      <c r="A5" s="30"/>
      <c r="B5" s="30"/>
      <c r="C5" s="17"/>
      <c r="D5" s="30"/>
      <c r="E5" s="31" t="s">
        <v>1</v>
      </c>
      <c r="F5" s="30"/>
      <c r="G5" s="32" t="s">
        <v>2</v>
      </c>
      <c r="H5" s="30"/>
      <c r="I5" s="27"/>
    </row>
    <row r="6" spans="1:9" ht="14.25" customHeight="1" thickBot="1" x14ac:dyDescent="0.3">
      <c r="A6" s="27"/>
      <c r="B6" s="27"/>
      <c r="C6" s="15"/>
      <c r="D6" s="27"/>
      <c r="E6" s="28"/>
      <c r="F6" s="27"/>
      <c r="G6" s="15"/>
      <c r="H6" s="27"/>
      <c r="I6" s="27"/>
    </row>
    <row r="7" spans="1:9" ht="14.25" customHeight="1" thickBot="1" x14ac:dyDescent="0.3">
      <c r="A7" s="33"/>
      <c r="B7" s="34"/>
      <c r="C7" s="11" t="s">
        <v>3</v>
      </c>
      <c r="D7" s="35"/>
      <c r="E7" s="36"/>
      <c r="F7" s="35"/>
      <c r="G7" s="12" t="s">
        <v>145</v>
      </c>
      <c r="H7" s="35"/>
      <c r="I7" s="33"/>
    </row>
    <row r="8" spans="1:9" ht="14.25" customHeight="1" x14ac:dyDescent="0.25">
      <c r="A8" s="37"/>
      <c r="B8" s="13" t="s">
        <v>4</v>
      </c>
      <c r="C8" s="13" t="s">
        <v>4</v>
      </c>
      <c r="D8" s="13" t="s">
        <v>5</v>
      </c>
      <c r="E8" s="29"/>
      <c r="F8" s="37"/>
      <c r="G8" s="37"/>
      <c r="H8" s="37"/>
      <c r="I8" s="37"/>
    </row>
    <row r="9" spans="1:9" ht="14.25" customHeight="1" x14ac:dyDescent="0.25">
      <c r="A9" s="37"/>
      <c r="B9" s="13" t="s">
        <v>6</v>
      </c>
      <c r="C9" s="13" t="s">
        <v>7</v>
      </c>
      <c r="D9" s="13" t="s">
        <v>8</v>
      </c>
      <c r="E9" s="38" t="s">
        <v>19</v>
      </c>
      <c r="F9" s="13" t="s">
        <v>10</v>
      </c>
      <c r="G9" s="13" t="s">
        <v>11</v>
      </c>
      <c r="H9" s="13" t="s">
        <v>12</v>
      </c>
      <c r="I9" s="37"/>
    </row>
    <row r="10" spans="1:9" ht="14.25" customHeight="1" thickBot="1" x14ac:dyDescent="0.3">
      <c r="A10" s="39"/>
      <c r="B10" s="13" t="s">
        <v>130</v>
      </c>
      <c r="C10" s="15" t="s">
        <v>135</v>
      </c>
      <c r="D10" s="40" t="s">
        <v>143</v>
      </c>
      <c r="E10" s="41"/>
      <c r="F10" s="13" t="s">
        <v>13</v>
      </c>
      <c r="G10" s="13" t="s">
        <v>14</v>
      </c>
      <c r="H10" s="13" t="s">
        <v>15</v>
      </c>
      <c r="I10" s="39"/>
    </row>
    <row r="11" spans="1:9" ht="14.25" customHeight="1" thickBot="1" x14ac:dyDescent="0.3">
      <c r="A11" s="42"/>
      <c r="B11" s="43"/>
      <c r="C11" s="19"/>
      <c r="D11" s="43"/>
      <c r="E11" s="21" t="s">
        <v>36</v>
      </c>
      <c r="F11" s="43"/>
      <c r="G11" s="43"/>
      <c r="H11" s="43"/>
      <c r="I11" s="43" t="s">
        <v>17</v>
      </c>
    </row>
    <row r="12" spans="1:9" ht="14.25" customHeight="1" thickBot="1" x14ac:dyDescent="0.3">
      <c r="A12" s="12">
        <v>1</v>
      </c>
      <c r="B12" s="22">
        <f>'GF Personal Services'!B41</f>
        <v>411305</v>
      </c>
      <c r="C12" s="44">
        <f>'GF Personal Services'!C41</f>
        <v>531258</v>
      </c>
      <c r="D12" s="22">
        <f>'GF Personal Services'!D41</f>
        <v>555762</v>
      </c>
      <c r="E12" s="23" t="s">
        <v>53</v>
      </c>
      <c r="F12" s="22">
        <f>'GF Personal Services'!F43</f>
        <v>565467</v>
      </c>
      <c r="G12" s="22"/>
      <c r="H12" s="22"/>
      <c r="I12" s="12">
        <v>1</v>
      </c>
    </row>
    <row r="13" spans="1:9" ht="14.25" customHeight="1" thickBot="1" x14ac:dyDescent="0.3">
      <c r="A13" s="12">
        <v>2</v>
      </c>
      <c r="B13" s="22"/>
      <c r="C13" s="22"/>
      <c r="D13" s="22"/>
      <c r="E13" s="23"/>
      <c r="F13" s="22"/>
      <c r="G13" s="22"/>
      <c r="H13" s="22"/>
      <c r="I13" s="12">
        <v>2</v>
      </c>
    </row>
    <row r="14" spans="1:9" ht="14.25" customHeight="1" thickBot="1" x14ac:dyDescent="0.3">
      <c r="A14" s="12">
        <v>3</v>
      </c>
      <c r="B14" s="22"/>
      <c r="C14" s="22"/>
      <c r="D14" s="22"/>
      <c r="E14" s="23"/>
      <c r="F14" s="22"/>
      <c r="G14" s="22"/>
      <c r="H14" s="22"/>
      <c r="I14" s="12">
        <v>3</v>
      </c>
    </row>
    <row r="15" spans="1:9" ht="14.25" customHeight="1" thickBot="1" x14ac:dyDescent="0.3">
      <c r="A15" s="12">
        <v>4</v>
      </c>
      <c r="B15" s="22" t="s">
        <v>17</v>
      </c>
      <c r="C15" s="22" t="s">
        <v>17</v>
      </c>
      <c r="D15" s="22"/>
      <c r="E15" s="23"/>
      <c r="F15" s="22"/>
      <c r="G15" s="22"/>
      <c r="H15" s="22"/>
      <c r="I15" s="12">
        <v>4</v>
      </c>
    </row>
    <row r="16" spans="1:9" ht="14.25" customHeight="1" thickBot="1" x14ac:dyDescent="0.3">
      <c r="A16" s="12">
        <v>5</v>
      </c>
      <c r="B16" s="22"/>
      <c r="C16" s="22"/>
      <c r="D16" s="22"/>
      <c r="E16" s="23"/>
      <c r="F16" s="22"/>
      <c r="G16" s="22"/>
      <c r="H16" s="22"/>
      <c r="I16" s="12">
        <v>5</v>
      </c>
    </row>
    <row r="17" spans="1:9" ht="14.25" customHeight="1" thickBot="1" x14ac:dyDescent="0.3">
      <c r="A17" s="12">
        <v>6</v>
      </c>
      <c r="B17" s="22"/>
      <c r="C17" s="22"/>
      <c r="D17" s="22"/>
      <c r="E17" s="23"/>
      <c r="F17" s="22"/>
      <c r="G17" s="22"/>
      <c r="H17" s="22"/>
      <c r="I17" s="12">
        <v>6</v>
      </c>
    </row>
    <row r="18" spans="1:9" ht="14.25" customHeight="1" thickBot="1" x14ac:dyDescent="0.3">
      <c r="A18" s="12">
        <v>7</v>
      </c>
      <c r="B18" s="22">
        <f>SUM(B12:B17)</f>
        <v>411305</v>
      </c>
      <c r="C18" s="22">
        <f>SUM(C12:C17)</f>
        <v>531258</v>
      </c>
      <c r="D18" s="22">
        <f>SUM(D12:D17)</f>
        <v>555762</v>
      </c>
      <c r="E18" s="23" t="s">
        <v>63</v>
      </c>
      <c r="F18" s="99">
        <f>SUM(F12:F17)</f>
        <v>565467</v>
      </c>
      <c r="G18" s="22"/>
      <c r="H18" s="22"/>
      <c r="I18" s="12">
        <v>7</v>
      </c>
    </row>
    <row r="19" spans="1:9" ht="14.25" customHeight="1" thickBot="1" x14ac:dyDescent="0.3">
      <c r="A19" s="19"/>
      <c r="B19" s="24"/>
      <c r="C19" s="24"/>
      <c r="D19" s="24"/>
      <c r="E19" s="21" t="s">
        <v>38</v>
      </c>
      <c r="F19" s="24"/>
      <c r="G19" s="24"/>
      <c r="H19" s="24"/>
      <c r="I19" s="19"/>
    </row>
    <row r="20" spans="1:9" ht="14.25" customHeight="1" thickBot="1" x14ac:dyDescent="0.3">
      <c r="A20" s="12">
        <v>8</v>
      </c>
      <c r="B20" s="22">
        <f>'GF Material &amp; Services'!B27</f>
        <v>57923</v>
      </c>
      <c r="C20" s="44">
        <f>'GF Material &amp; Services'!C27</f>
        <v>67583</v>
      </c>
      <c r="D20" s="22">
        <f>'GF Material &amp; Services'!D27</f>
        <v>65485</v>
      </c>
      <c r="E20" s="23" t="s">
        <v>54</v>
      </c>
      <c r="F20" s="22">
        <f>'GF Material &amp; Services'!F27</f>
        <v>69482</v>
      </c>
      <c r="G20" s="22"/>
      <c r="H20" s="22"/>
      <c r="I20" s="12">
        <v>8</v>
      </c>
    </row>
    <row r="21" spans="1:9" ht="14.25" customHeight="1" thickBot="1" x14ac:dyDescent="0.3">
      <c r="A21" s="12">
        <v>9</v>
      </c>
      <c r="B21" s="22"/>
      <c r="C21" s="22"/>
      <c r="D21" s="22"/>
      <c r="E21" s="23"/>
      <c r="F21" s="22"/>
      <c r="G21" s="22"/>
      <c r="H21" s="22"/>
      <c r="I21" s="12">
        <v>9</v>
      </c>
    </row>
    <row r="22" spans="1:9" ht="14.25" customHeight="1" thickBot="1" x14ac:dyDescent="0.3">
      <c r="A22" s="12">
        <v>10</v>
      </c>
      <c r="B22" s="22">
        <f>'GF Material &amp; Services'!B39</f>
        <v>103106</v>
      </c>
      <c r="C22" s="44">
        <f>'GF Material &amp; Services'!C39</f>
        <v>90367</v>
      </c>
      <c r="D22" s="22">
        <f>'GF Material &amp; Services'!D39</f>
        <v>99950</v>
      </c>
      <c r="E22" s="23" t="s">
        <v>55</v>
      </c>
      <c r="F22" s="22">
        <f>'GF Material &amp; Services'!F39</f>
        <v>104300</v>
      </c>
      <c r="G22" s="22"/>
      <c r="H22" s="22"/>
      <c r="I22" s="12">
        <v>10</v>
      </c>
    </row>
    <row r="23" spans="1:9" ht="14.25" customHeight="1" thickBot="1" x14ac:dyDescent="0.3">
      <c r="A23" s="12">
        <v>11</v>
      </c>
      <c r="B23" s="22" t="s">
        <v>17</v>
      </c>
      <c r="C23" s="22" t="s">
        <v>17</v>
      </c>
      <c r="D23" s="22"/>
      <c r="E23" s="23"/>
      <c r="F23" s="22"/>
      <c r="G23" s="22"/>
      <c r="H23" s="22"/>
      <c r="I23" s="12">
        <v>11</v>
      </c>
    </row>
    <row r="24" spans="1:9" ht="14.25" customHeight="1" thickBot="1" x14ac:dyDescent="0.3">
      <c r="A24" s="12">
        <v>12</v>
      </c>
      <c r="B24" s="22" t="s">
        <v>17</v>
      </c>
      <c r="C24" s="22" t="s">
        <v>17</v>
      </c>
      <c r="D24" s="22" t="s">
        <v>17</v>
      </c>
      <c r="E24" s="23"/>
      <c r="F24" s="22" t="s">
        <v>17</v>
      </c>
      <c r="G24" s="22"/>
      <c r="H24" s="22"/>
      <c r="I24" s="12">
        <v>12</v>
      </c>
    </row>
    <row r="25" spans="1:9" ht="14.25" customHeight="1" thickBot="1" x14ac:dyDescent="0.3">
      <c r="A25" s="12">
        <v>13</v>
      </c>
      <c r="B25" s="22" t="s">
        <v>17</v>
      </c>
      <c r="C25" s="22" t="s">
        <v>17</v>
      </c>
      <c r="D25" s="22" t="s">
        <v>17</v>
      </c>
      <c r="E25" s="23"/>
      <c r="F25" s="22" t="s">
        <v>17</v>
      </c>
      <c r="G25" s="22"/>
      <c r="H25" s="22"/>
      <c r="I25" s="12">
        <v>13</v>
      </c>
    </row>
    <row r="26" spans="1:9" ht="14.25" customHeight="1" thickBot="1" x14ac:dyDescent="0.3">
      <c r="A26" s="12">
        <v>14</v>
      </c>
      <c r="B26" s="22">
        <f>SUM(B20+B22)</f>
        <v>161029</v>
      </c>
      <c r="C26" s="22">
        <f>SUM(C20+C22)</f>
        <v>157950</v>
      </c>
      <c r="D26" s="22">
        <f>SUM(D20+D22)</f>
        <v>165435</v>
      </c>
      <c r="E26" s="23" t="s">
        <v>56</v>
      </c>
      <c r="F26" s="22">
        <f>SUM(F20+F22)</f>
        <v>173782</v>
      </c>
      <c r="G26" s="22"/>
      <c r="H26" s="99"/>
      <c r="I26" s="12">
        <v>14</v>
      </c>
    </row>
    <row r="27" spans="1:9" ht="14.25" customHeight="1" thickBot="1" x14ac:dyDescent="0.3">
      <c r="A27" s="19"/>
      <c r="B27" s="24"/>
      <c r="C27" s="24"/>
      <c r="D27" s="24"/>
      <c r="E27" s="21" t="s">
        <v>39</v>
      </c>
      <c r="F27" s="24"/>
      <c r="G27" s="24"/>
      <c r="H27" s="24"/>
      <c r="I27" s="19"/>
    </row>
    <row r="28" spans="1:9" ht="14.25" customHeight="1" thickBot="1" x14ac:dyDescent="0.3">
      <c r="A28" s="12">
        <v>15</v>
      </c>
      <c r="B28" s="22"/>
      <c r="C28" s="22"/>
      <c r="D28" s="22"/>
      <c r="E28" s="23"/>
      <c r="F28" s="22"/>
      <c r="G28" s="22"/>
      <c r="H28" s="22"/>
      <c r="I28" s="12">
        <v>15</v>
      </c>
    </row>
    <row r="29" spans="1:9" ht="14.25" customHeight="1" thickBot="1" x14ac:dyDescent="0.3">
      <c r="A29" s="12">
        <v>16</v>
      </c>
      <c r="B29" s="22">
        <v>0</v>
      </c>
      <c r="C29" s="22">
        <v>0</v>
      </c>
      <c r="D29" s="22">
        <v>0</v>
      </c>
      <c r="E29" s="23" t="s">
        <v>57</v>
      </c>
      <c r="F29" s="22">
        <v>0</v>
      </c>
      <c r="G29" s="22"/>
      <c r="H29" s="22"/>
      <c r="I29" s="12">
        <v>16</v>
      </c>
    </row>
    <row r="30" spans="1:9" ht="14.25" customHeight="1" thickBot="1" x14ac:dyDescent="0.3">
      <c r="A30" s="12">
        <v>17</v>
      </c>
      <c r="B30" s="22"/>
      <c r="C30" s="22"/>
      <c r="D30" s="22"/>
      <c r="E30" s="23"/>
      <c r="F30" s="45"/>
      <c r="G30" s="45"/>
      <c r="H30" s="45"/>
      <c r="I30" s="12">
        <v>17</v>
      </c>
    </row>
    <row r="31" spans="1:9" ht="14.25" customHeight="1" thickBot="1" x14ac:dyDescent="0.3">
      <c r="A31" s="12">
        <v>18</v>
      </c>
      <c r="B31" s="22"/>
      <c r="C31" s="22"/>
      <c r="D31" s="22"/>
      <c r="E31" s="23"/>
      <c r="F31" s="22"/>
      <c r="G31" s="22"/>
      <c r="H31" s="22"/>
      <c r="I31" s="12">
        <v>18</v>
      </c>
    </row>
    <row r="32" spans="1:9" ht="14.25" customHeight="1" thickBot="1" x14ac:dyDescent="0.3">
      <c r="A32" s="12">
        <v>19</v>
      </c>
      <c r="B32" s="22"/>
      <c r="C32" s="22"/>
      <c r="D32" s="22"/>
      <c r="E32" s="23"/>
      <c r="F32" s="22"/>
      <c r="G32" s="22"/>
      <c r="H32" s="22"/>
      <c r="I32" s="12">
        <v>19</v>
      </c>
    </row>
    <row r="33" spans="1:9" ht="14.25" customHeight="1" thickBot="1" x14ac:dyDescent="0.3">
      <c r="A33" s="12">
        <v>20</v>
      </c>
      <c r="B33" s="22"/>
      <c r="C33" s="22"/>
      <c r="D33" s="22"/>
      <c r="E33" s="23"/>
      <c r="F33" s="22"/>
      <c r="G33" s="22"/>
      <c r="H33" s="22"/>
      <c r="I33" s="12">
        <v>20</v>
      </c>
    </row>
    <row r="34" spans="1:9" ht="14.25" customHeight="1" thickBot="1" x14ac:dyDescent="0.3">
      <c r="A34" s="12">
        <v>21</v>
      </c>
      <c r="B34" s="22">
        <f>SUM(B28:B33)</f>
        <v>0</v>
      </c>
      <c r="C34" s="22">
        <f>SUM(C28:C33)</f>
        <v>0</v>
      </c>
      <c r="D34" s="22">
        <f>SUM(D28:D33)</f>
        <v>0</v>
      </c>
      <c r="E34" s="23" t="s">
        <v>58</v>
      </c>
      <c r="F34" s="22">
        <f>SUM(F28:F33)</f>
        <v>0</v>
      </c>
      <c r="G34" s="22"/>
      <c r="H34" s="22"/>
      <c r="I34" s="12">
        <v>21</v>
      </c>
    </row>
    <row r="35" spans="1:9" ht="14.25" customHeight="1" thickBot="1" x14ac:dyDescent="0.3">
      <c r="A35" s="19"/>
      <c r="B35" s="24"/>
      <c r="C35" s="24"/>
      <c r="D35" s="24"/>
      <c r="E35" s="21" t="s">
        <v>37</v>
      </c>
      <c r="F35" s="24"/>
      <c r="G35" s="24"/>
      <c r="H35" s="24"/>
      <c r="I35" s="19"/>
    </row>
    <row r="36" spans="1:9" ht="14.25" customHeight="1" thickBot="1" x14ac:dyDescent="0.3">
      <c r="A36" s="12">
        <v>22</v>
      </c>
      <c r="B36" s="22"/>
      <c r="C36" s="22"/>
      <c r="D36" s="22"/>
      <c r="E36" s="23"/>
      <c r="F36" s="22"/>
      <c r="G36" s="22"/>
      <c r="H36" s="22"/>
      <c r="I36" s="12">
        <v>22</v>
      </c>
    </row>
    <row r="37" spans="1:9" ht="14.25" customHeight="1" thickBot="1" x14ac:dyDescent="0.3">
      <c r="A37" s="12">
        <v>23</v>
      </c>
      <c r="B37" s="22">
        <v>12000</v>
      </c>
      <c r="C37" s="22">
        <v>10000</v>
      </c>
      <c r="D37" s="44">
        <v>0</v>
      </c>
      <c r="E37" s="23" t="s">
        <v>129</v>
      </c>
      <c r="F37" s="22">
        <v>0</v>
      </c>
      <c r="G37" s="22"/>
      <c r="H37" s="22"/>
      <c r="I37" s="12">
        <v>23</v>
      </c>
    </row>
    <row r="38" spans="1:9" ht="14.25" customHeight="1" thickBot="1" x14ac:dyDescent="0.3">
      <c r="A38" s="12">
        <v>24</v>
      </c>
      <c r="B38" s="22">
        <v>0</v>
      </c>
      <c r="C38" s="22">
        <v>0</v>
      </c>
      <c r="D38" s="22">
        <v>0</v>
      </c>
      <c r="E38" s="23" t="s">
        <v>120</v>
      </c>
      <c r="F38" s="22">
        <v>0</v>
      </c>
      <c r="G38" s="22"/>
      <c r="H38" s="99"/>
      <c r="I38" s="12">
        <v>24</v>
      </c>
    </row>
    <row r="39" spans="1:9" ht="14.25" customHeight="1" thickBot="1" x14ac:dyDescent="0.3">
      <c r="A39" s="12">
        <v>25</v>
      </c>
      <c r="B39" s="24"/>
      <c r="C39" s="22">
        <v>0</v>
      </c>
      <c r="D39" s="22">
        <v>0</v>
      </c>
      <c r="E39" s="23" t="s">
        <v>59</v>
      </c>
      <c r="F39" s="22">
        <v>0</v>
      </c>
      <c r="G39" s="22"/>
      <c r="H39" s="22"/>
      <c r="I39" s="12">
        <v>25</v>
      </c>
    </row>
    <row r="40" spans="1:9" ht="14.25" customHeight="1" thickBot="1" x14ac:dyDescent="0.3">
      <c r="A40" s="12">
        <v>26</v>
      </c>
      <c r="B40" s="22">
        <f>SUM(B36:B38)</f>
        <v>12000</v>
      </c>
      <c r="C40" s="22">
        <v>12000</v>
      </c>
      <c r="D40" s="22">
        <f>SUM(D36:D39)</f>
        <v>0</v>
      </c>
      <c r="E40" s="23" t="s">
        <v>60</v>
      </c>
      <c r="F40" s="22">
        <f>SUM(F37:F39)</f>
        <v>0</v>
      </c>
      <c r="G40" s="22"/>
      <c r="H40" s="99"/>
      <c r="I40" s="12">
        <v>26</v>
      </c>
    </row>
    <row r="41" spans="1:9" ht="14.25" customHeight="1" thickBot="1" x14ac:dyDescent="0.3">
      <c r="A41" s="12">
        <v>27</v>
      </c>
      <c r="B41" s="22">
        <f>SUM(B18+B26+B34+B40)</f>
        <v>584334</v>
      </c>
      <c r="C41" s="22">
        <f>SUM(C18+C26+C34+C40)</f>
        <v>701208</v>
      </c>
      <c r="D41" s="22">
        <f>SUM(D18+D26+D34+D40)</f>
        <v>721197</v>
      </c>
      <c r="E41" s="23" t="s">
        <v>62</v>
      </c>
      <c r="F41" s="22">
        <f>SUM(F18+F26+F34+F40)</f>
        <v>739249</v>
      </c>
      <c r="G41" s="22"/>
      <c r="H41" s="22"/>
      <c r="I41" s="12">
        <v>27</v>
      </c>
    </row>
    <row r="42" spans="1:9" ht="14.25" customHeight="1" thickBot="1" x14ac:dyDescent="0.3">
      <c r="A42" s="12">
        <v>28</v>
      </c>
      <c r="B42" s="22">
        <f>'GF Resources'!B43-B41</f>
        <v>93725</v>
      </c>
      <c r="C42" s="22">
        <f>'GF Resources'!C43-C41</f>
        <v>-44798</v>
      </c>
      <c r="D42" s="22">
        <v>1276</v>
      </c>
      <c r="E42" s="23" t="s">
        <v>61</v>
      </c>
      <c r="F42" s="99">
        <f>'GF Resources'!F43-F43</f>
        <v>-2930</v>
      </c>
      <c r="G42" s="22"/>
      <c r="H42" s="22"/>
      <c r="I42" s="12">
        <v>28</v>
      </c>
    </row>
    <row r="43" spans="1:9" ht="14.25" customHeight="1" thickBot="1" x14ac:dyDescent="0.3">
      <c r="A43" s="12">
        <v>29</v>
      </c>
      <c r="B43" s="22">
        <f t="shared" ref="B43:D43" si="0">SUM(B41:B42)</f>
        <v>678059</v>
      </c>
      <c r="C43" s="22">
        <f t="shared" si="0"/>
        <v>656410</v>
      </c>
      <c r="D43" s="22">
        <f t="shared" si="0"/>
        <v>722473</v>
      </c>
      <c r="E43" s="23" t="s">
        <v>46</v>
      </c>
      <c r="F43" s="99">
        <f>F41</f>
        <v>739249</v>
      </c>
      <c r="G43" s="22"/>
      <c r="H43" s="22"/>
      <c r="I43" s="12">
        <v>29</v>
      </c>
    </row>
  </sheetData>
  <customSheetViews>
    <customSheetView guid="{D57C23B3-4AFB-4D4C-882A-DCC0EBD92C95}" showPageBreaks="1" fitToPage="1" printArea="1" topLeftCell="A16">
      <selection activeCell="H40" sqref="H40"/>
      <pageMargins left="0.5" right="0.5" top="0.38" bottom="0.37" header="0.5" footer="0.25"/>
      <printOptions horizontalCentered="1"/>
      <pageSetup scale="82" orientation="landscape" cellComments="asDisplayed" r:id="rId1"/>
      <headerFooter alignWithMargins="0">
        <oddFooter>Page &amp;P</oddFooter>
      </headerFooter>
    </customSheetView>
    <customSheetView guid="{52831A60-8B15-49B6-BFB9-0F7196D250F7}" fitToPage="1" topLeftCell="B17">
      <selection activeCell="J37" sqref="J37"/>
      <pageMargins left="0.5" right="0.5" top="0.38" bottom="0.37" header="0.5" footer="0.25"/>
      <printOptions horizontalCentered="1"/>
      <pageSetup scale="82" orientation="landscape" r:id="rId2"/>
      <headerFooter alignWithMargins="0">
        <oddFooter>Page &amp;P</oddFooter>
      </headerFooter>
    </customSheetView>
    <customSheetView guid="{4DB09892-1489-4485-B504-263C98556D3A}" showPageBreaks="1" fitToPage="1" printArea="1" topLeftCell="B4">
      <selection activeCell="D42" sqref="D42"/>
      <pageMargins left="0.5" right="0.5" top="0.38" bottom="0.37" header="0.5" footer="0.25"/>
      <printOptions horizont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/>
  <pageMargins left="0.5" right="0.5" top="0.38" bottom="0.37" header="0.5" footer="0.25"/>
  <pageSetup scale="82" orientation="landscape" r:id="rId4"/>
  <headerFooter alignWithMargins="0"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9"/>
  <sheetViews>
    <sheetView topLeftCell="A16" zoomScaleNormal="100" workbookViewId="0">
      <selection activeCell="E18" sqref="E18"/>
    </sheetView>
  </sheetViews>
  <sheetFormatPr defaultColWidth="9.140625" defaultRowHeight="14.25" customHeight="1" x14ac:dyDescent="0.25"/>
  <cols>
    <col min="1" max="1" width="3.7109375" style="55" customWidth="1"/>
    <col min="2" max="2" width="19.42578125" style="55" customWidth="1"/>
    <col min="3" max="3" width="15.85546875" style="59" customWidth="1"/>
    <col min="4" max="4" width="16.5703125" style="55" customWidth="1"/>
    <col min="5" max="5" width="47.140625" style="55" customWidth="1"/>
    <col min="6" max="6" width="15.7109375" style="57" customWidth="1"/>
    <col min="7" max="7" width="19.28515625" style="55" customWidth="1"/>
    <col min="8" max="8" width="16.7109375" style="55" customWidth="1"/>
    <col min="9" max="9" width="3.7109375" style="55" customWidth="1"/>
    <col min="10" max="16384" width="9.140625" style="55"/>
  </cols>
  <sheetData>
    <row r="1" spans="1:9" ht="14.25" customHeight="1" x14ac:dyDescent="0.25">
      <c r="A1" s="17"/>
      <c r="B1" s="17"/>
      <c r="C1" s="17"/>
      <c r="D1" s="17"/>
      <c r="E1" s="17" t="s">
        <v>21</v>
      </c>
      <c r="F1" s="49"/>
      <c r="G1" s="17"/>
      <c r="H1" s="17"/>
      <c r="I1" s="17"/>
    </row>
    <row r="2" spans="1:9" ht="14.25" customHeight="1" x14ac:dyDescent="0.25">
      <c r="A2" s="17"/>
      <c r="B2" s="17"/>
      <c r="C2" s="17"/>
      <c r="D2" s="17"/>
      <c r="E2" s="17"/>
      <c r="F2" s="49"/>
      <c r="G2" s="17"/>
      <c r="H2" s="17"/>
      <c r="I2" s="17"/>
    </row>
    <row r="3" spans="1:9" ht="14.25" customHeight="1" x14ac:dyDescent="0.25">
      <c r="A3" s="17"/>
      <c r="B3" s="17"/>
      <c r="C3" s="17"/>
      <c r="D3" s="17"/>
      <c r="E3" s="17"/>
      <c r="F3" s="49"/>
      <c r="G3" s="17"/>
      <c r="H3" s="17"/>
      <c r="I3" s="17"/>
    </row>
    <row r="4" spans="1:9" ht="14.25" customHeight="1" x14ac:dyDescent="0.25">
      <c r="A4" s="17"/>
      <c r="B4" s="17"/>
      <c r="C4" s="17"/>
      <c r="D4" s="17"/>
      <c r="E4" s="32" t="s">
        <v>1</v>
      </c>
      <c r="F4" s="49"/>
      <c r="G4" s="32" t="s">
        <v>2</v>
      </c>
      <c r="H4" s="17"/>
      <c r="I4" s="17"/>
    </row>
    <row r="5" spans="1:9" ht="14.25" customHeight="1" x14ac:dyDescent="0.25">
      <c r="A5" s="17"/>
      <c r="B5" s="17"/>
      <c r="C5" s="17"/>
      <c r="D5" s="17"/>
      <c r="E5" s="32" t="s">
        <v>20</v>
      </c>
      <c r="F5" s="49"/>
      <c r="G5" s="17"/>
      <c r="H5" s="17"/>
      <c r="I5" s="17"/>
    </row>
    <row r="6" spans="1:9" ht="14.25" customHeight="1" thickBot="1" x14ac:dyDescent="0.3">
      <c r="A6" s="17"/>
      <c r="B6" s="17"/>
      <c r="C6" s="17"/>
      <c r="D6" s="17"/>
      <c r="E6" s="17"/>
      <c r="F6" s="49"/>
      <c r="G6" s="17"/>
      <c r="H6" s="17"/>
      <c r="I6" s="17"/>
    </row>
    <row r="7" spans="1:9" ht="14.25" customHeight="1" thickBot="1" x14ac:dyDescent="0.3">
      <c r="A7" s="8"/>
      <c r="B7" s="9"/>
      <c r="C7" s="11" t="s">
        <v>3</v>
      </c>
      <c r="D7" s="12"/>
      <c r="E7" s="12"/>
      <c r="F7" s="50"/>
      <c r="G7" s="9" t="s">
        <v>145</v>
      </c>
      <c r="H7" s="9"/>
      <c r="I7" s="8"/>
    </row>
    <row r="8" spans="1:9" ht="14.25" customHeight="1" x14ac:dyDescent="0.25">
      <c r="A8" s="13"/>
      <c r="B8" s="13" t="s">
        <v>4</v>
      </c>
      <c r="C8" s="13" t="s">
        <v>4</v>
      </c>
      <c r="D8" s="13" t="s">
        <v>5</v>
      </c>
      <c r="E8" s="17"/>
      <c r="F8" s="14"/>
      <c r="G8" s="13"/>
      <c r="H8" s="13"/>
      <c r="I8" s="13"/>
    </row>
    <row r="9" spans="1:9" ht="14.25" customHeight="1" x14ac:dyDescent="0.25">
      <c r="A9" s="13"/>
      <c r="B9" s="13" t="s">
        <v>6</v>
      </c>
      <c r="C9" s="13" t="s">
        <v>7</v>
      </c>
      <c r="D9" s="13" t="s">
        <v>8</v>
      </c>
      <c r="E9" s="13" t="s">
        <v>19</v>
      </c>
      <c r="F9" s="14" t="s">
        <v>10</v>
      </c>
      <c r="G9" s="13" t="s">
        <v>11</v>
      </c>
      <c r="H9" s="13" t="s">
        <v>12</v>
      </c>
      <c r="I9" s="13"/>
    </row>
    <row r="10" spans="1:9" ht="14.25" customHeight="1" thickBot="1" x14ac:dyDescent="0.3">
      <c r="A10" s="16"/>
      <c r="B10" s="13" t="s">
        <v>130</v>
      </c>
      <c r="C10" s="101" t="s">
        <v>135</v>
      </c>
      <c r="D10" s="16" t="s">
        <v>143</v>
      </c>
      <c r="E10" s="16"/>
      <c r="F10" s="14" t="s">
        <v>13</v>
      </c>
      <c r="G10" s="13" t="s">
        <v>14</v>
      </c>
      <c r="H10" s="13" t="s">
        <v>15</v>
      </c>
      <c r="I10" s="16"/>
    </row>
    <row r="11" spans="1:9" ht="14.25" customHeight="1" thickBot="1" x14ac:dyDescent="0.3">
      <c r="A11" s="12">
        <v>1</v>
      </c>
      <c r="B11" s="51"/>
      <c r="C11" s="52"/>
      <c r="D11" s="52"/>
      <c r="E11" s="21" t="s">
        <v>51</v>
      </c>
      <c r="F11" s="20" t="s">
        <v>17</v>
      </c>
      <c r="G11" s="20"/>
      <c r="H11" s="20"/>
      <c r="I11" s="12">
        <v>1</v>
      </c>
    </row>
    <row r="12" spans="1:9" ht="14.25" customHeight="1" thickBot="1" x14ac:dyDescent="0.3">
      <c r="A12" s="12">
        <v>2</v>
      </c>
      <c r="B12" s="22">
        <v>114673</v>
      </c>
      <c r="C12" s="22">
        <v>123185</v>
      </c>
      <c r="D12" s="22">
        <v>133009</v>
      </c>
      <c r="E12" s="23" t="s">
        <v>40</v>
      </c>
      <c r="F12" s="22">
        <v>129675</v>
      </c>
      <c r="G12" s="22"/>
      <c r="H12" s="22"/>
      <c r="I12" s="12">
        <v>2</v>
      </c>
    </row>
    <row r="13" spans="1:9" ht="14.25" customHeight="1" thickBot="1" x14ac:dyDescent="0.3">
      <c r="A13" s="12">
        <v>3</v>
      </c>
      <c r="B13" s="22">
        <v>64754</v>
      </c>
      <c r="C13" s="22">
        <v>72408</v>
      </c>
      <c r="D13" s="22">
        <v>76806</v>
      </c>
      <c r="E13" s="23" t="s">
        <v>138</v>
      </c>
      <c r="F13" s="22">
        <v>78877</v>
      </c>
      <c r="G13" s="22"/>
      <c r="H13" s="22"/>
      <c r="I13" s="12">
        <v>3</v>
      </c>
    </row>
    <row r="14" spans="1:9" ht="14.25" customHeight="1" thickBot="1" x14ac:dyDescent="0.3">
      <c r="A14" s="12">
        <v>4</v>
      </c>
      <c r="B14" s="22">
        <v>48651</v>
      </c>
      <c r="C14" s="22">
        <v>51519</v>
      </c>
      <c r="D14" s="99">
        <v>55231</v>
      </c>
      <c r="E14" s="23" t="s">
        <v>41</v>
      </c>
      <c r="F14" s="99">
        <v>57530</v>
      </c>
      <c r="G14" s="22"/>
      <c r="H14" s="22"/>
      <c r="I14" s="12">
        <v>4</v>
      </c>
    </row>
    <row r="15" spans="1:9" ht="14.25" customHeight="1" thickBot="1" x14ac:dyDescent="0.3">
      <c r="A15" s="12">
        <v>5</v>
      </c>
      <c r="B15" s="22">
        <v>27941</v>
      </c>
      <c r="C15" s="22">
        <v>49317</v>
      </c>
      <c r="D15" s="22">
        <v>66433</v>
      </c>
      <c r="E15" s="23" t="s">
        <v>147</v>
      </c>
      <c r="F15" s="22">
        <v>70319</v>
      </c>
      <c r="G15" s="22"/>
      <c r="H15" s="22"/>
      <c r="I15" s="12">
        <v>5</v>
      </c>
    </row>
    <row r="16" spans="1:9" ht="14.25" customHeight="1" thickBot="1" x14ac:dyDescent="0.3">
      <c r="A16" s="12">
        <v>6</v>
      </c>
      <c r="B16" s="22">
        <v>12000</v>
      </c>
      <c r="C16" s="22">
        <v>55336</v>
      </c>
      <c r="D16" s="22">
        <v>18000</v>
      </c>
      <c r="E16" s="23" t="s">
        <v>139</v>
      </c>
      <c r="F16" s="22">
        <v>12000</v>
      </c>
      <c r="G16" s="22"/>
      <c r="H16" s="22"/>
      <c r="I16" s="12">
        <v>6</v>
      </c>
    </row>
    <row r="17" spans="1:9" ht="14.25" customHeight="1" thickBot="1" x14ac:dyDescent="0.3">
      <c r="A17" s="12">
        <v>7</v>
      </c>
      <c r="B17" s="22">
        <v>0</v>
      </c>
      <c r="C17" s="22">
        <v>2354</v>
      </c>
      <c r="D17" s="22">
        <v>0</v>
      </c>
      <c r="E17" s="23" t="s">
        <v>148</v>
      </c>
      <c r="F17" s="22">
        <v>2000</v>
      </c>
      <c r="G17" s="22"/>
      <c r="H17" s="22"/>
      <c r="I17" s="12">
        <v>7</v>
      </c>
    </row>
    <row r="18" spans="1:9" ht="14.25" customHeight="1" thickBot="1" x14ac:dyDescent="0.3">
      <c r="A18" s="12">
        <v>8</v>
      </c>
      <c r="B18" s="22"/>
      <c r="C18" s="22"/>
      <c r="D18" s="22"/>
      <c r="E18" s="23"/>
      <c r="F18" s="22"/>
      <c r="G18" s="22"/>
      <c r="H18" s="22"/>
      <c r="I18" s="12">
        <v>8</v>
      </c>
    </row>
    <row r="19" spans="1:9" ht="14.25" customHeight="1" thickBot="1" x14ac:dyDescent="0.3">
      <c r="A19" s="12">
        <v>9</v>
      </c>
      <c r="B19" s="22"/>
      <c r="C19" s="22"/>
      <c r="D19" s="22"/>
      <c r="E19" s="23"/>
      <c r="F19" s="22"/>
      <c r="G19" s="22"/>
      <c r="H19" s="22"/>
      <c r="I19" s="12">
        <v>9</v>
      </c>
    </row>
    <row r="20" spans="1:9" ht="14.25" customHeight="1" thickBot="1" x14ac:dyDescent="0.3">
      <c r="A20" s="12">
        <v>10</v>
      </c>
      <c r="B20" s="22">
        <f>SUM(B12:B19)</f>
        <v>268019</v>
      </c>
      <c r="C20" s="22">
        <f>SUM(C12:C19)</f>
        <v>354119</v>
      </c>
      <c r="D20" s="22">
        <f>SUM(D12:D19)</f>
        <v>349479</v>
      </c>
      <c r="E20" s="23" t="s">
        <v>47</v>
      </c>
      <c r="F20" s="22">
        <f>SUM(F12:F19)</f>
        <v>350401</v>
      </c>
      <c r="G20" s="22"/>
      <c r="H20" s="22"/>
      <c r="I20" s="12">
        <v>10</v>
      </c>
    </row>
    <row r="21" spans="1:9" ht="14.25" customHeight="1" thickBot="1" x14ac:dyDescent="0.3">
      <c r="A21" s="12">
        <v>11</v>
      </c>
      <c r="B21" s="24" t="s">
        <v>17</v>
      </c>
      <c r="C21" s="24" t="s">
        <v>17</v>
      </c>
      <c r="D21" s="24"/>
      <c r="E21" s="21" t="s">
        <v>52</v>
      </c>
      <c r="F21" s="24" t="s">
        <v>17</v>
      </c>
      <c r="G21" s="24"/>
      <c r="H21" s="24"/>
      <c r="I21" s="12">
        <v>11</v>
      </c>
    </row>
    <row r="22" spans="1:9" ht="14.25" customHeight="1" thickBot="1" x14ac:dyDescent="0.3">
      <c r="A22" s="12">
        <v>12</v>
      </c>
      <c r="B22" s="22">
        <v>20503</v>
      </c>
      <c r="C22" s="22">
        <v>26050</v>
      </c>
      <c r="D22" s="99">
        <v>25358</v>
      </c>
      <c r="E22" s="23" t="s">
        <v>49</v>
      </c>
      <c r="F22" s="99">
        <v>25800</v>
      </c>
      <c r="G22" s="22"/>
      <c r="H22" s="22"/>
      <c r="I22" s="12">
        <v>12</v>
      </c>
    </row>
    <row r="23" spans="1:9" ht="14.25" customHeight="1" thickBot="1" x14ac:dyDescent="0.3">
      <c r="A23" s="12">
        <v>13</v>
      </c>
      <c r="B23" s="22">
        <v>3178</v>
      </c>
      <c r="C23" s="22">
        <v>440</v>
      </c>
      <c r="D23" s="22">
        <v>4000</v>
      </c>
      <c r="E23" s="23" t="s">
        <v>48</v>
      </c>
      <c r="F23" s="22">
        <v>4200</v>
      </c>
      <c r="G23" s="22"/>
      <c r="H23" s="22"/>
      <c r="I23" s="12">
        <v>13</v>
      </c>
    </row>
    <row r="24" spans="1:9" ht="14.25" customHeight="1" thickBot="1" x14ac:dyDescent="0.3">
      <c r="A24" s="12">
        <v>14</v>
      </c>
      <c r="B24" s="22">
        <v>51214</v>
      </c>
      <c r="C24" s="22">
        <v>63312</v>
      </c>
      <c r="D24" s="99">
        <v>81046</v>
      </c>
      <c r="E24" s="23" t="s">
        <v>42</v>
      </c>
      <c r="F24" s="99">
        <v>82400</v>
      </c>
      <c r="G24" s="22"/>
      <c r="H24" s="22"/>
      <c r="I24" s="12">
        <v>14</v>
      </c>
    </row>
    <row r="25" spans="1:9" ht="14.25" customHeight="1" thickBot="1" x14ac:dyDescent="0.3">
      <c r="A25" s="12">
        <v>15</v>
      </c>
      <c r="B25" s="22">
        <v>67811</v>
      </c>
      <c r="C25" s="22">
        <v>87331</v>
      </c>
      <c r="D25" s="22">
        <v>93690</v>
      </c>
      <c r="E25" s="23" t="s">
        <v>43</v>
      </c>
      <c r="F25" s="22">
        <v>100446</v>
      </c>
      <c r="G25" s="22"/>
      <c r="H25" s="22"/>
      <c r="I25" s="12">
        <v>15</v>
      </c>
    </row>
    <row r="26" spans="1:9" ht="14.25" customHeight="1" thickBot="1" x14ac:dyDescent="0.3">
      <c r="A26" s="12">
        <v>16</v>
      </c>
      <c r="B26" s="22">
        <v>-1028</v>
      </c>
      <c r="C26" s="22">
        <v>-2037</v>
      </c>
      <c r="D26" s="22">
        <v>200</v>
      </c>
      <c r="E26" s="23" t="s">
        <v>50</v>
      </c>
      <c r="F26" s="22">
        <v>200</v>
      </c>
      <c r="G26" s="22"/>
      <c r="H26" s="22"/>
      <c r="I26" s="12">
        <v>16</v>
      </c>
    </row>
    <row r="27" spans="1:9" ht="14.25" customHeight="1" thickBot="1" x14ac:dyDescent="0.3">
      <c r="A27" s="12">
        <v>17</v>
      </c>
      <c r="B27" s="22">
        <v>1608</v>
      </c>
      <c r="C27" s="22">
        <v>2043</v>
      </c>
      <c r="D27" s="99">
        <v>1989</v>
      </c>
      <c r="E27" s="23" t="s">
        <v>128</v>
      </c>
      <c r="F27" s="99">
        <v>2020</v>
      </c>
      <c r="G27" s="22"/>
      <c r="H27" s="22"/>
      <c r="I27" s="12">
        <v>17</v>
      </c>
    </row>
    <row r="28" spans="1:9" ht="14.25" customHeight="1" thickBot="1" x14ac:dyDescent="0.3">
      <c r="A28" s="12">
        <v>18</v>
      </c>
      <c r="B28" s="22"/>
      <c r="C28" s="22"/>
      <c r="D28" s="22"/>
      <c r="E28" s="23"/>
      <c r="F28" s="22"/>
      <c r="G28" s="22"/>
      <c r="H28" s="22"/>
      <c r="I28" s="12">
        <v>18</v>
      </c>
    </row>
    <row r="29" spans="1:9" ht="14.25" customHeight="1" thickBot="1" x14ac:dyDescent="0.3">
      <c r="A29" s="12">
        <v>19</v>
      </c>
      <c r="B29" s="22">
        <f>SUM(B22:B28)</f>
        <v>143286</v>
      </c>
      <c r="C29" s="22">
        <f>SUM(C22:C28)</f>
        <v>177139</v>
      </c>
      <c r="D29" s="99">
        <f>SUM(D22:D28)</f>
        <v>206283</v>
      </c>
      <c r="E29" s="23" t="s">
        <v>44</v>
      </c>
      <c r="F29" s="99">
        <f>SUM(F22:F28)</f>
        <v>215066</v>
      </c>
      <c r="G29" s="22"/>
      <c r="H29" s="22"/>
      <c r="I29" s="12">
        <v>19</v>
      </c>
    </row>
    <row r="30" spans="1:9" ht="14.25" customHeight="1" thickBot="1" x14ac:dyDescent="0.3">
      <c r="A30" s="12">
        <v>20</v>
      </c>
      <c r="B30" s="22"/>
      <c r="C30" s="22"/>
      <c r="D30" s="22"/>
      <c r="E30" s="23"/>
      <c r="F30" s="22"/>
      <c r="G30" s="22"/>
      <c r="H30" s="22"/>
      <c r="I30" s="12">
        <v>20</v>
      </c>
    </row>
    <row r="31" spans="1:9" ht="14.25" customHeight="1" thickBot="1" x14ac:dyDescent="0.3">
      <c r="A31" s="12">
        <v>21</v>
      </c>
      <c r="B31" s="22"/>
      <c r="C31" s="22"/>
      <c r="D31" s="22"/>
      <c r="E31" s="23"/>
      <c r="F31" s="22"/>
      <c r="G31" s="22"/>
      <c r="H31" s="22"/>
      <c r="I31" s="12">
        <v>21</v>
      </c>
    </row>
    <row r="32" spans="1:9" ht="14.25" customHeight="1" thickBot="1" x14ac:dyDescent="0.3">
      <c r="A32" s="12">
        <v>22</v>
      </c>
      <c r="B32" s="22"/>
      <c r="C32" s="22"/>
      <c r="D32" s="22"/>
      <c r="E32" s="23"/>
      <c r="F32" s="22"/>
      <c r="G32" s="22"/>
      <c r="H32" s="22"/>
      <c r="I32" s="12">
        <v>22</v>
      </c>
    </row>
    <row r="33" spans="1:9" ht="14.25" customHeight="1" thickBot="1" x14ac:dyDescent="0.3">
      <c r="A33" s="12">
        <v>23</v>
      </c>
      <c r="B33" s="22"/>
      <c r="C33" s="22"/>
      <c r="D33" s="22"/>
      <c r="E33" s="23"/>
      <c r="F33" s="22"/>
      <c r="G33" s="22"/>
      <c r="H33" s="22"/>
      <c r="I33" s="12">
        <v>23</v>
      </c>
    </row>
    <row r="34" spans="1:9" ht="14.25" customHeight="1" thickBot="1" x14ac:dyDescent="0.3">
      <c r="A34" s="12">
        <v>24</v>
      </c>
      <c r="B34" s="22"/>
      <c r="C34" s="22"/>
      <c r="D34" s="22"/>
      <c r="E34" s="23"/>
      <c r="F34" s="22"/>
      <c r="G34" s="22"/>
      <c r="H34" s="22"/>
      <c r="I34" s="12">
        <v>24</v>
      </c>
    </row>
    <row r="35" spans="1:9" ht="14.25" customHeight="1" thickBot="1" x14ac:dyDescent="0.3">
      <c r="A35" s="12">
        <v>25</v>
      </c>
      <c r="B35" s="22"/>
      <c r="C35" s="22"/>
      <c r="D35" s="22"/>
      <c r="E35" s="23"/>
      <c r="F35" s="22"/>
      <c r="G35" s="22"/>
      <c r="H35" s="22"/>
      <c r="I35" s="12">
        <v>25</v>
      </c>
    </row>
    <row r="36" spans="1:9" ht="14.25" customHeight="1" thickBot="1" x14ac:dyDescent="0.3">
      <c r="A36" s="12">
        <v>26</v>
      </c>
      <c r="B36" s="22"/>
      <c r="C36" s="22"/>
      <c r="D36" s="22"/>
      <c r="E36" s="23"/>
      <c r="F36" s="22"/>
      <c r="G36" s="22"/>
      <c r="H36" s="22"/>
      <c r="I36" s="12">
        <v>26</v>
      </c>
    </row>
    <row r="37" spans="1:9" ht="14.25" customHeight="1" thickBot="1" x14ac:dyDescent="0.3">
      <c r="A37" s="12">
        <v>27</v>
      </c>
      <c r="B37" s="22"/>
      <c r="C37" s="22"/>
      <c r="D37" s="22"/>
      <c r="E37" s="23"/>
      <c r="F37" s="22"/>
      <c r="G37" s="22"/>
      <c r="H37" s="22"/>
      <c r="I37" s="12">
        <v>27</v>
      </c>
    </row>
    <row r="38" spans="1:9" ht="14.25" customHeight="1" thickBot="1" x14ac:dyDescent="0.3">
      <c r="A38" s="12">
        <v>28</v>
      </c>
      <c r="B38" s="22"/>
      <c r="C38" s="22"/>
      <c r="D38" s="22"/>
      <c r="E38" s="23"/>
      <c r="F38" s="22"/>
      <c r="G38" s="22"/>
      <c r="H38" s="22"/>
      <c r="I38" s="12">
        <v>28</v>
      </c>
    </row>
    <row r="39" spans="1:9" ht="14.25" customHeight="1" thickBot="1" x14ac:dyDescent="0.3">
      <c r="A39" s="12">
        <v>29</v>
      </c>
      <c r="B39" s="22" t="s">
        <v>17</v>
      </c>
      <c r="C39" s="22" t="s">
        <v>17</v>
      </c>
      <c r="D39" s="22"/>
      <c r="E39" s="23"/>
      <c r="F39" s="22"/>
      <c r="G39" s="22"/>
      <c r="H39" s="22"/>
      <c r="I39" s="12">
        <v>29</v>
      </c>
    </row>
    <row r="40" spans="1:9" ht="14.25" customHeight="1" thickBot="1" x14ac:dyDescent="0.3">
      <c r="A40" s="12">
        <v>30</v>
      </c>
      <c r="B40" s="53" t="s">
        <v>17</v>
      </c>
      <c r="C40" s="22"/>
      <c r="D40" s="22"/>
      <c r="E40" s="23"/>
      <c r="F40" s="22"/>
      <c r="G40" s="22"/>
      <c r="H40" s="22"/>
      <c r="I40" s="12">
        <v>30</v>
      </c>
    </row>
    <row r="41" spans="1:9" ht="14.25" customHeight="1" thickBot="1" x14ac:dyDescent="0.3">
      <c r="A41" s="12">
        <v>31</v>
      </c>
      <c r="B41" s="22">
        <f>SUM(B20+B29)</f>
        <v>411305</v>
      </c>
      <c r="C41" s="22">
        <f>SUM(C20+C29)</f>
        <v>531258</v>
      </c>
      <c r="D41" s="99">
        <f>SUM(D29+D20)</f>
        <v>555762</v>
      </c>
      <c r="E41" s="23" t="s">
        <v>45</v>
      </c>
      <c r="F41" s="99">
        <f>SUM(F29+F20)</f>
        <v>565467</v>
      </c>
      <c r="G41" s="22"/>
      <c r="H41" s="22"/>
      <c r="I41" s="12">
        <v>31</v>
      </c>
    </row>
    <row r="42" spans="1:9" ht="14.25" customHeight="1" thickBot="1" x14ac:dyDescent="0.3">
      <c r="A42" s="12">
        <v>32</v>
      </c>
      <c r="B42" s="22"/>
      <c r="C42" s="22"/>
      <c r="D42" s="22"/>
      <c r="E42" s="23"/>
      <c r="F42" s="22"/>
      <c r="G42" s="22"/>
      <c r="H42" s="22"/>
      <c r="I42" s="12">
        <v>32</v>
      </c>
    </row>
    <row r="43" spans="1:9" ht="14.25" customHeight="1" thickBot="1" x14ac:dyDescent="0.3">
      <c r="A43" s="12">
        <v>33</v>
      </c>
      <c r="B43" s="22">
        <f>SUM(B41+B42)</f>
        <v>411305</v>
      </c>
      <c r="C43" s="22">
        <f>SUM(C41+C42)</f>
        <v>531258</v>
      </c>
      <c r="D43" s="99">
        <f>SUM(D41+D42)</f>
        <v>555762</v>
      </c>
      <c r="E43" s="12" t="s">
        <v>46</v>
      </c>
      <c r="F43" s="99">
        <f>SUM(F41+F42)</f>
        <v>565467</v>
      </c>
      <c r="G43" s="22"/>
      <c r="H43" s="22"/>
      <c r="I43" s="12">
        <v>33</v>
      </c>
    </row>
    <row r="44" spans="1:9" ht="14.25" customHeight="1" x14ac:dyDescent="0.25">
      <c r="C44" s="56"/>
    </row>
    <row r="45" spans="1:9" ht="14.25" customHeight="1" x14ac:dyDescent="0.25">
      <c r="C45" s="58"/>
      <c r="E45" s="54"/>
    </row>
    <row r="46" spans="1:9" ht="14.25" customHeight="1" x14ac:dyDescent="0.25">
      <c r="C46" s="58"/>
    </row>
    <row r="47" spans="1:9" ht="14.25" customHeight="1" x14ac:dyDescent="0.25">
      <c r="C47" s="58"/>
    </row>
    <row r="48" spans="1:9" ht="14.25" customHeight="1" x14ac:dyDescent="0.25">
      <c r="C48" s="58"/>
    </row>
    <row r="49" spans="3:3" ht="14.25" customHeight="1" x14ac:dyDescent="0.25">
      <c r="C49" s="58"/>
    </row>
    <row r="50" spans="3:3" ht="14.25" customHeight="1" x14ac:dyDescent="0.25">
      <c r="C50" s="58"/>
    </row>
    <row r="51" spans="3:3" ht="14.25" customHeight="1" x14ac:dyDescent="0.25">
      <c r="C51" s="58"/>
    </row>
    <row r="52" spans="3:3" ht="14.25" customHeight="1" x14ac:dyDescent="0.25">
      <c r="C52" s="58"/>
    </row>
    <row r="53" spans="3:3" ht="14.25" customHeight="1" x14ac:dyDescent="0.25">
      <c r="C53" s="58"/>
    </row>
    <row r="54" spans="3:3" ht="14.25" customHeight="1" x14ac:dyDescent="0.25">
      <c r="C54" s="58"/>
    </row>
    <row r="55" spans="3:3" ht="14.25" customHeight="1" x14ac:dyDescent="0.25">
      <c r="C55" s="58"/>
    </row>
    <row r="56" spans="3:3" ht="14.25" customHeight="1" x14ac:dyDescent="0.25">
      <c r="C56" s="58"/>
    </row>
    <row r="57" spans="3:3" ht="14.25" customHeight="1" x14ac:dyDescent="0.25">
      <c r="C57" s="58"/>
    </row>
    <row r="58" spans="3:3" ht="14.25" customHeight="1" x14ac:dyDescent="0.25">
      <c r="C58" s="58"/>
    </row>
    <row r="59" spans="3:3" ht="14.25" customHeight="1" x14ac:dyDescent="0.25">
      <c r="C59" s="58"/>
    </row>
    <row r="60" spans="3:3" ht="14.25" customHeight="1" x14ac:dyDescent="0.25">
      <c r="C60" s="58"/>
    </row>
    <row r="61" spans="3:3" ht="14.25" customHeight="1" x14ac:dyDescent="0.25">
      <c r="C61" s="58"/>
    </row>
    <row r="62" spans="3:3" ht="14.25" customHeight="1" x14ac:dyDescent="0.25">
      <c r="C62" s="58"/>
    </row>
    <row r="63" spans="3:3" ht="14.25" customHeight="1" x14ac:dyDescent="0.25">
      <c r="C63" s="58"/>
    </row>
    <row r="64" spans="3:3" ht="14.25" customHeight="1" x14ac:dyDescent="0.25">
      <c r="C64" s="58"/>
    </row>
    <row r="65" spans="3:3" ht="14.25" customHeight="1" x14ac:dyDescent="0.25">
      <c r="C65" s="58"/>
    </row>
    <row r="66" spans="3:3" ht="14.25" customHeight="1" x14ac:dyDescent="0.25">
      <c r="C66" s="58"/>
    </row>
    <row r="67" spans="3:3" ht="14.25" customHeight="1" x14ac:dyDescent="0.25">
      <c r="C67" s="58"/>
    </row>
    <row r="68" spans="3:3" ht="14.25" customHeight="1" x14ac:dyDescent="0.25">
      <c r="C68" s="58"/>
    </row>
    <row r="69" spans="3:3" ht="14.25" customHeight="1" x14ac:dyDescent="0.25">
      <c r="C69" s="58"/>
    </row>
    <row r="70" spans="3:3" ht="14.25" customHeight="1" x14ac:dyDescent="0.25">
      <c r="C70" s="58"/>
    </row>
    <row r="71" spans="3:3" ht="14.25" customHeight="1" x14ac:dyDescent="0.25">
      <c r="C71" s="58"/>
    </row>
    <row r="72" spans="3:3" ht="14.25" customHeight="1" x14ac:dyDescent="0.25">
      <c r="C72" s="58"/>
    </row>
    <row r="73" spans="3:3" ht="14.25" customHeight="1" x14ac:dyDescent="0.25">
      <c r="C73" s="58"/>
    </row>
    <row r="74" spans="3:3" ht="14.25" customHeight="1" x14ac:dyDescent="0.25">
      <c r="C74" s="58"/>
    </row>
    <row r="75" spans="3:3" ht="14.25" customHeight="1" x14ac:dyDescent="0.25">
      <c r="C75" s="58"/>
    </row>
    <row r="76" spans="3:3" ht="14.25" customHeight="1" x14ac:dyDescent="0.25">
      <c r="C76" s="58"/>
    </row>
    <row r="77" spans="3:3" ht="14.25" customHeight="1" x14ac:dyDescent="0.25">
      <c r="C77" s="58"/>
    </row>
    <row r="78" spans="3:3" ht="14.25" customHeight="1" x14ac:dyDescent="0.25">
      <c r="C78" s="58"/>
    </row>
    <row r="79" spans="3:3" ht="14.25" customHeight="1" x14ac:dyDescent="0.25">
      <c r="C79" s="58"/>
    </row>
    <row r="80" spans="3:3" ht="14.25" customHeight="1" x14ac:dyDescent="0.25">
      <c r="C80" s="58"/>
    </row>
    <row r="81" spans="3:3" ht="14.25" customHeight="1" x14ac:dyDescent="0.25">
      <c r="C81" s="58"/>
    </row>
    <row r="82" spans="3:3" ht="14.25" customHeight="1" x14ac:dyDescent="0.25">
      <c r="C82" s="58"/>
    </row>
    <row r="83" spans="3:3" ht="14.25" customHeight="1" x14ac:dyDescent="0.25">
      <c r="C83" s="58"/>
    </row>
    <row r="84" spans="3:3" ht="14.25" customHeight="1" x14ac:dyDescent="0.25">
      <c r="C84" s="58"/>
    </row>
    <row r="85" spans="3:3" ht="14.25" customHeight="1" x14ac:dyDescent="0.25">
      <c r="C85" s="58"/>
    </row>
    <row r="86" spans="3:3" ht="14.25" customHeight="1" x14ac:dyDescent="0.25">
      <c r="C86" s="58"/>
    </row>
    <row r="87" spans="3:3" ht="14.25" customHeight="1" x14ac:dyDescent="0.25">
      <c r="C87" s="58"/>
    </row>
    <row r="88" spans="3:3" ht="14.25" customHeight="1" x14ac:dyDescent="0.25">
      <c r="C88" s="58"/>
    </row>
    <row r="89" spans="3:3" ht="14.25" customHeight="1" x14ac:dyDescent="0.25">
      <c r="C89" s="58"/>
    </row>
    <row r="90" spans="3:3" ht="14.25" customHeight="1" x14ac:dyDescent="0.25">
      <c r="C90" s="58"/>
    </row>
    <row r="91" spans="3:3" ht="14.25" customHeight="1" x14ac:dyDescent="0.25">
      <c r="C91" s="58"/>
    </row>
    <row r="92" spans="3:3" ht="14.25" customHeight="1" x14ac:dyDescent="0.25">
      <c r="C92" s="58"/>
    </row>
    <row r="93" spans="3:3" ht="14.25" customHeight="1" x14ac:dyDescent="0.25">
      <c r="C93" s="58"/>
    </row>
    <row r="94" spans="3:3" ht="14.25" customHeight="1" x14ac:dyDescent="0.25">
      <c r="C94" s="58"/>
    </row>
    <row r="95" spans="3:3" ht="14.25" customHeight="1" x14ac:dyDescent="0.25">
      <c r="C95" s="58"/>
    </row>
    <row r="96" spans="3:3" ht="14.25" customHeight="1" x14ac:dyDescent="0.25">
      <c r="C96" s="58"/>
    </row>
    <row r="97" spans="3:3" ht="14.25" customHeight="1" x14ac:dyDescent="0.25">
      <c r="C97" s="58"/>
    </row>
    <row r="98" spans="3:3" ht="14.25" customHeight="1" x14ac:dyDescent="0.25">
      <c r="C98" s="58"/>
    </row>
    <row r="99" spans="3:3" ht="14.25" customHeight="1" x14ac:dyDescent="0.25">
      <c r="C99" s="58"/>
    </row>
    <row r="100" spans="3:3" ht="14.25" customHeight="1" x14ac:dyDescent="0.25">
      <c r="C100" s="58"/>
    </row>
    <row r="101" spans="3:3" ht="14.25" customHeight="1" x14ac:dyDescent="0.25">
      <c r="C101" s="58"/>
    </row>
    <row r="102" spans="3:3" ht="14.25" customHeight="1" x14ac:dyDescent="0.25">
      <c r="C102" s="58"/>
    </row>
    <row r="103" spans="3:3" ht="14.25" customHeight="1" x14ac:dyDescent="0.25">
      <c r="C103" s="58"/>
    </row>
    <row r="104" spans="3:3" ht="14.25" customHeight="1" x14ac:dyDescent="0.25">
      <c r="C104" s="58"/>
    </row>
    <row r="105" spans="3:3" ht="14.25" customHeight="1" x14ac:dyDescent="0.25">
      <c r="C105" s="58"/>
    </row>
    <row r="106" spans="3:3" ht="14.25" customHeight="1" x14ac:dyDescent="0.25">
      <c r="C106" s="58"/>
    </row>
    <row r="107" spans="3:3" ht="14.25" customHeight="1" x14ac:dyDescent="0.25">
      <c r="C107" s="58"/>
    </row>
    <row r="108" spans="3:3" ht="14.25" customHeight="1" x14ac:dyDescent="0.25">
      <c r="C108" s="58"/>
    </row>
    <row r="109" spans="3:3" ht="14.25" customHeight="1" x14ac:dyDescent="0.25">
      <c r="C109" s="58"/>
    </row>
    <row r="110" spans="3:3" ht="14.25" customHeight="1" x14ac:dyDescent="0.25">
      <c r="C110" s="58"/>
    </row>
    <row r="111" spans="3:3" ht="14.25" customHeight="1" x14ac:dyDescent="0.25">
      <c r="C111" s="58"/>
    </row>
    <row r="112" spans="3:3" ht="14.25" customHeight="1" x14ac:dyDescent="0.25">
      <c r="C112" s="58"/>
    </row>
    <row r="113" spans="3:3" ht="14.25" customHeight="1" x14ac:dyDescent="0.25">
      <c r="C113" s="58"/>
    </row>
    <row r="114" spans="3:3" ht="14.25" customHeight="1" x14ac:dyDescent="0.25">
      <c r="C114" s="58"/>
    </row>
    <row r="115" spans="3:3" ht="14.25" customHeight="1" x14ac:dyDescent="0.25">
      <c r="C115" s="58"/>
    </row>
    <row r="116" spans="3:3" ht="14.25" customHeight="1" x14ac:dyDescent="0.25">
      <c r="C116" s="58"/>
    </row>
    <row r="117" spans="3:3" ht="14.25" customHeight="1" x14ac:dyDescent="0.25">
      <c r="C117" s="58"/>
    </row>
    <row r="118" spans="3:3" ht="14.25" customHeight="1" x14ac:dyDescent="0.25">
      <c r="C118" s="58"/>
    </row>
    <row r="119" spans="3:3" ht="14.25" customHeight="1" x14ac:dyDescent="0.25">
      <c r="C119" s="58"/>
    </row>
    <row r="120" spans="3:3" ht="14.25" customHeight="1" x14ac:dyDescent="0.25">
      <c r="C120" s="58"/>
    </row>
    <row r="121" spans="3:3" ht="14.25" customHeight="1" x14ac:dyDescent="0.25">
      <c r="C121" s="58"/>
    </row>
    <row r="122" spans="3:3" ht="14.25" customHeight="1" x14ac:dyDescent="0.25">
      <c r="C122" s="58"/>
    </row>
    <row r="123" spans="3:3" ht="14.25" customHeight="1" x14ac:dyDescent="0.25">
      <c r="C123" s="58"/>
    </row>
    <row r="124" spans="3:3" ht="14.25" customHeight="1" x14ac:dyDescent="0.25">
      <c r="C124" s="58"/>
    </row>
    <row r="125" spans="3:3" ht="14.25" customHeight="1" x14ac:dyDescent="0.25">
      <c r="C125" s="58"/>
    </row>
    <row r="126" spans="3:3" ht="14.25" customHeight="1" x14ac:dyDescent="0.25">
      <c r="C126" s="58"/>
    </row>
    <row r="127" spans="3:3" ht="14.25" customHeight="1" x14ac:dyDescent="0.25">
      <c r="C127" s="58"/>
    </row>
    <row r="128" spans="3:3" ht="14.25" customHeight="1" x14ac:dyDescent="0.25">
      <c r="C128" s="58"/>
    </row>
    <row r="129" spans="3:3" ht="14.25" customHeight="1" x14ac:dyDescent="0.25">
      <c r="C129" s="58"/>
    </row>
  </sheetData>
  <customSheetViews>
    <customSheetView guid="{D57C23B3-4AFB-4D4C-882A-DCC0EBD92C95}" showPageBreaks="1" fitToPage="1" printArea="1" topLeftCell="A13">
      <selection activeCell="G32" sqref="G32"/>
      <pageMargins left="0.5" right="0.5" top="0.5" bottom="0.37" header="0.5" footer="0.5"/>
      <printOptions horizontalCentered="1"/>
      <pageSetup scale="82" orientation="landscape" r:id="rId1"/>
      <headerFooter alignWithMargins="0">
        <oddFooter>Page &amp;P</oddFooter>
      </headerFooter>
    </customSheetView>
    <customSheetView guid="{52831A60-8B15-49B6-BFB9-0F7196D250F7}" fitToPage="1" topLeftCell="A7">
      <selection activeCell="F13" sqref="F13"/>
      <pageMargins left="0.5" right="0.5" top="0.5" bottom="0.37" header="0.5" footer="0.5"/>
      <printOptions horizontalCentered="1"/>
      <pageSetup scale="82" orientation="landscape" r:id="rId2"/>
      <headerFooter alignWithMargins="0">
        <oddFooter>Page &amp;P</oddFooter>
      </headerFooter>
    </customSheetView>
    <customSheetView guid="{4DB09892-1489-4485-B504-263C98556D3A}" showPageBreaks="1" fitToPage="1" printArea="1" topLeftCell="A7">
      <selection activeCell="G33" sqref="G33"/>
      <pageMargins left="0.5" right="0.5" top="0.5" bottom="0.37" header="0.5" footer="0.5"/>
      <printOptions horizont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/>
  <pageMargins left="0.5" right="0.5" top="0.5" bottom="0.37" header="0.5" footer="0.5"/>
  <pageSetup scale="82" orientation="landscape" r:id="rId4"/>
  <headerFooter alignWithMargins="0"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opLeftCell="A22" zoomScaleNormal="100" workbookViewId="0">
      <selection activeCell="F32" sqref="F32"/>
    </sheetView>
  </sheetViews>
  <sheetFormatPr defaultColWidth="9.140625" defaultRowHeight="14.25" customHeight="1" x14ac:dyDescent="0.25"/>
  <cols>
    <col min="1" max="1" width="3.7109375" style="46" customWidth="1"/>
    <col min="2" max="2" width="19.42578125" style="46" customWidth="1"/>
    <col min="3" max="3" width="15.85546875" style="46" customWidth="1"/>
    <col min="4" max="4" width="16.5703125" style="46" customWidth="1"/>
    <col min="5" max="5" width="47.140625" style="46" customWidth="1"/>
    <col min="6" max="6" width="15.7109375" style="46" customWidth="1"/>
    <col min="7" max="7" width="19.28515625" style="46" customWidth="1"/>
    <col min="8" max="8" width="16.7109375" style="46" customWidth="1"/>
    <col min="9" max="9" width="3.7109375" style="46" customWidth="1"/>
    <col min="10" max="16384" width="9.140625" style="46"/>
  </cols>
  <sheetData>
    <row r="1" spans="1:9" ht="14.25" customHeight="1" x14ac:dyDescent="0.25">
      <c r="A1" s="15"/>
      <c r="B1" s="15"/>
      <c r="C1" s="15"/>
      <c r="D1" s="15"/>
      <c r="E1" s="15" t="s">
        <v>21</v>
      </c>
      <c r="F1" s="15"/>
      <c r="G1" s="15"/>
      <c r="H1" s="15"/>
      <c r="I1" s="15"/>
    </row>
    <row r="2" spans="1:9" ht="14.25" customHeight="1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9" ht="14.25" customHeight="1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9" ht="14.25" customHeight="1" x14ac:dyDescent="0.25">
      <c r="A4" s="17"/>
      <c r="B4" s="17"/>
      <c r="C4" s="17"/>
      <c r="D4" s="15"/>
      <c r="E4" s="32" t="s">
        <v>1</v>
      </c>
      <c r="F4" s="17"/>
      <c r="G4" s="32" t="s">
        <v>2</v>
      </c>
      <c r="H4" s="17"/>
      <c r="I4" s="15"/>
    </row>
    <row r="5" spans="1:9" ht="14.25" customHeight="1" x14ac:dyDescent="0.25">
      <c r="A5" s="15"/>
      <c r="B5" s="15"/>
      <c r="C5" s="15"/>
      <c r="D5" s="15"/>
      <c r="E5" s="60" t="s">
        <v>22</v>
      </c>
      <c r="F5" s="15"/>
      <c r="G5" s="15"/>
      <c r="H5" s="15"/>
      <c r="I5" s="15"/>
    </row>
    <row r="6" spans="1:9" ht="14.25" customHeight="1" thickBot="1" x14ac:dyDescent="0.3">
      <c r="A6" s="15"/>
      <c r="B6" s="15"/>
      <c r="C6" s="15"/>
      <c r="D6" s="15"/>
      <c r="E6" s="15"/>
      <c r="F6" s="15"/>
      <c r="G6" s="15"/>
      <c r="H6" s="15"/>
      <c r="I6" s="15"/>
    </row>
    <row r="7" spans="1:9" ht="14.25" customHeight="1" thickBot="1" x14ac:dyDescent="0.3">
      <c r="A7" s="8"/>
      <c r="B7" s="9"/>
      <c r="C7" s="95" t="s">
        <v>3</v>
      </c>
      <c r="D7" s="11"/>
      <c r="E7" s="8"/>
      <c r="F7" s="12"/>
      <c r="G7" s="12" t="s">
        <v>145</v>
      </c>
      <c r="H7" s="12"/>
      <c r="I7" s="8"/>
    </row>
    <row r="8" spans="1:9" ht="14.25" customHeight="1" x14ac:dyDescent="0.25">
      <c r="A8" s="13"/>
      <c r="B8" s="13" t="s">
        <v>4</v>
      </c>
      <c r="C8" s="13" t="s">
        <v>4</v>
      </c>
      <c r="D8" s="13" t="s">
        <v>5</v>
      </c>
      <c r="E8" s="15"/>
      <c r="F8" s="13"/>
      <c r="G8" s="13"/>
      <c r="H8" s="13"/>
      <c r="I8" s="13"/>
    </row>
    <row r="9" spans="1:9" ht="14.25" customHeight="1" x14ac:dyDescent="0.25">
      <c r="A9" s="13"/>
      <c r="B9" s="13" t="s">
        <v>6</v>
      </c>
      <c r="C9" s="13" t="s">
        <v>7</v>
      </c>
      <c r="D9" s="13" t="s">
        <v>8</v>
      </c>
      <c r="E9" s="13" t="s">
        <v>19</v>
      </c>
      <c r="F9" s="13" t="s">
        <v>10</v>
      </c>
      <c r="G9" s="13" t="s">
        <v>11</v>
      </c>
      <c r="H9" s="13" t="s">
        <v>12</v>
      </c>
      <c r="I9" s="13"/>
    </row>
    <row r="10" spans="1:9" ht="14.25" customHeight="1" thickBot="1" x14ac:dyDescent="0.3">
      <c r="A10" s="16"/>
      <c r="B10" s="13" t="s">
        <v>130</v>
      </c>
      <c r="C10" s="13" t="s">
        <v>135</v>
      </c>
      <c r="D10" s="17" t="s">
        <v>143</v>
      </c>
      <c r="E10" s="16"/>
      <c r="F10" s="13" t="s">
        <v>13</v>
      </c>
      <c r="G10" s="13" t="s">
        <v>14</v>
      </c>
      <c r="H10" s="13" t="s">
        <v>15</v>
      </c>
      <c r="I10" s="16"/>
    </row>
    <row r="11" spans="1:9" ht="14.25" customHeight="1" thickBot="1" x14ac:dyDescent="0.3">
      <c r="A11" s="12">
        <v>1</v>
      </c>
      <c r="B11" s="51"/>
      <c r="C11" s="51"/>
      <c r="D11" s="52"/>
      <c r="E11" s="21" t="s">
        <v>75</v>
      </c>
      <c r="F11" s="20" t="s">
        <v>17</v>
      </c>
      <c r="G11" s="20"/>
      <c r="H11" s="20"/>
      <c r="I11" s="12">
        <v>1</v>
      </c>
    </row>
    <row r="12" spans="1:9" ht="14.25" customHeight="1" thickBot="1" x14ac:dyDescent="0.3">
      <c r="A12" s="12">
        <v>2</v>
      </c>
      <c r="B12" s="22">
        <v>8586</v>
      </c>
      <c r="C12" s="22">
        <v>18080</v>
      </c>
      <c r="D12" s="22">
        <v>14000</v>
      </c>
      <c r="E12" s="23" t="s">
        <v>78</v>
      </c>
      <c r="F12" s="22">
        <v>16000</v>
      </c>
      <c r="G12" s="22"/>
      <c r="H12" s="22"/>
      <c r="I12" s="12">
        <v>2</v>
      </c>
    </row>
    <row r="13" spans="1:9" ht="14.25" customHeight="1" thickBot="1" x14ac:dyDescent="0.3">
      <c r="A13" s="12">
        <v>3</v>
      </c>
      <c r="B13" s="22">
        <v>5263</v>
      </c>
      <c r="C13" s="22">
        <v>5508</v>
      </c>
      <c r="D13" s="22">
        <v>5500</v>
      </c>
      <c r="E13" s="23" t="s">
        <v>122</v>
      </c>
      <c r="F13" s="22">
        <v>6000</v>
      </c>
      <c r="G13" s="22"/>
      <c r="H13" s="22"/>
      <c r="I13" s="12">
        <v>3</v>
      </c>
    </row>
    <row r="14" spans="1:9" ht="14.25" customHeight="1" thickBot="1" x14ac:dyDescent="0.3">
      <c r="A14" s="12">
        <v>4</v>
      </c>
      <c r="B14" s="22">
        <v>2160</v>
      </c>
      <c r="C14" s="22">
        <v>2160</v>
      </c>
      <c r="D14" s="22">
        <v>2160</v>
      </c>
      <c r="E14" s="23" t="s">
        <v>123</v>
      </c>
      <c r="F14" s="22">
        <v>2160</v>
      </c>
      <c r="G14" s="22"/>
      <c r="H14" s="22"/>
      <c r="I14" s="12">
        <v>4</v>
      </c>
    </row>
    <row r="15" spans="1:9" ht="14.25" customHeight="1" thickBot="1" x14ac:dyDescent="0.3">
      <c r="A15" s="12">
        <v>5</v>
      </c>
      <c r="B15" s="22">
        <v>24271</v>
      </c>
      <c r="C15" s="22">
        <v>26669</v>
      </c>
      <c r="D15" s="22">
        <v>28000</v>
      </c>
      <c r="E15" s="23" t="s">
        <v>124</v>
      </c>
      <c r="F15" s="22">
        <v>31000</v>
      </c>
      <c r="G15" s="22"/>
      <c r="H15" s="22"/>
      <c r="I15" s="12">
        <v>5</v>
      </c>
    </row>
    <row r="16" spans="1:9" ht="14.25" customHeight="1" thickBot="1" x14ac:dyDescent="0.3">
      <c r="A16" s="12">
        <v>6</v>
      </c>
      <c r="B16" s="22">
        <v>6225</v>
      </c>
      <c r="C16" s="22">
        <v>7675</v>
      </c>
      <c r="D16" s="22">
        <v>7000</v>
      </c>
      <c r="E16" s="23" t="s">
        <v>79</v>
      </c>
      <c r="F16" s="22">
        <v>6000</v>
      </c>
      <c r="G16" s="22"/>
      <c r="H16" s="22"/>
      <c r="I16" s="12">
        <v>6</v>
      </c>
    </row>
    <row r="17" spans="1:9" ht="14.25" customHeight="1" thickBot="1" x14ac:dyDescent="0.3">
      <c r="A17" s="12">
        <v>7</v>
      </c>
      <c r="B17" s="22">
        <v>9401</v>
      </c>
      <c r="C17" s="22">
        <v>6101</v>
      </c>
      <c r="D17" s="22">
        <v>7200</v>
      </c>
      <c r="E17" s="23" t="s">
        <v>136</v>
      </c>
      <c r="F17" s="22">
        <v>8000</v>
      </c>
      <c r="G17" s="22"/>
      <c r="H17" s="22"/>
      <c r="I17" s="12">
        <v>7</v>
      </c>
    </row>
    <row r="18" spans="1:9" ht="14.25" customHeight="1" thickBot="1" x14ac:dyDescent="0.3">
      <c r="A18" s="12">
        <v>8</v>
      </c>
      <c r="B18" s="22">
        <v>219</v>
      </c>
      <c r="C18" s="22">
        <v>208</v>
      </c>
      <c r="D18" s="53">
        <v>125</v>
      </c>
      <c r="E18" s="23" t="s">
        <v>125</v>
      </c>
      <c r="F18" s="53">
        <v>20</v>
      </c>
      <c r="G18" s="53"/>
      <c r="H18" s="53"/>
      <c r="I18" s="12">
        <v>8</v>
      </c>
    </row>
    <row r="19" spans="1:9" ht="14.25" customHeight="1" thickBot="1" x14ac:dyDescent="0.3">
      <c r="A19" s="12">
        <v>9</v>
      </c>
      <c r="B19" s="22">
        <v>1798</v>
      </c>
      <c r="C19" s="22">
        <v>1182</v>
      </c>
      <c r="D19" s="22">
        <v>1500</v>
      </c>
      <c r="E19" s="23" t="s">
        <v>80</v>
      </c>
      <c r="F19" s="22">
        <v>302</v>
      </c>
      <c r="G19" s="22"/>
      <c r="H19" s="22"/>
      <c r="I19" s="12">
        <v>9</v>
      </c>
    </row>
    <row r="20" spans="1:9" ht="14.25" customHeight="1" thickBot="1" x14ac:dyDescent="0.3">
      <c r="A20" s="12">
        <v>10</v>
      </c>
      <c r="B20" s="22"/>
      <c r="C20" s="22"/>
      <c r="D20" s="53"/>
      <c r="E20" s="23"/>
      <c r="F20" s="53"/>
      <c r="G20" s="53"/>
      <c r="H20" s="53"/>
      <c r="I20" s="12">
        <v>10</v>
      </c>
    </row>
    <row r="21" spans="1:9" ht="14.25" customHeight="1" thickBot="1" x14ac:dyDescent="0.3">
      <c r="A21" s="12">
        <v>11</v>
      </c>
      <c r="B21" s="22"/>
      <c r="C21" s="22"/>
      <c r="D21" s="22"/>
      <c r="E21" s="23"/>
      <c r="F21" s="22"/>
      <c r="G21" s="22"/>
      <c r="H21" s="22"/>
      <c r="I21" s="12">
        <v>11</v>
      </c>
    </row>
    <row r="22" spans="1:9" ht="14.25" customHeight="1" thickBot="1" x14ac:dyDescent="0.3">
      <c r="A22" s="12">
        <v>12</v>
      </c>
      <c r="B22" s="22"/>
      <c r="C22" s="22"/>
      <c r="D22" s="44"/>
      <c r="E22" s="12"/>
      <c r="F22" s="44"/>
      <c r="G22" s="22"/>
      <c r="H22" s="22"/>
      <c r="I22" s="12">
        <v>12</v>
      </c>
    </row>
    <row r="23" spans="1:9" ht="14.25" customHeight="1" thickBot="1" x14ac:dyDescent="0.3">
      <c r="A23" s="12">
        <v>13</v>
      </c>
      <c r="B23" s="22" t="s">
        <v>17</v>
      </c>
      <c r="C23" s="22" t="s">
        <v>17</v>
      </c>
      <c r="D23" s="22" t="s">
        <v>17</v>
      </c>
      <c r="E23" s="61"/>
      <c r="F23" s="22" t="s">
        <v>17</v>
      </c>
      <c r="G23" s="22" t="s">
        <v>17</v>
      </c>
      <c r="H23" s="22" t="s">
        <v>17</v>
      </c>
      <c r="I23" s="12">
        <v>13</v>
      </c>
    </row>
    <row r="24" spans="1:9" ht="14.25" customHeight="1" thickBot="1" x14ac:dyDescent="0.3">
      <c r="A24" s="12">
        <v>14</v>
      </c>
      <c r="B24" s="22" t="s">
        <v>17</v>
      </c>
      <c r="C24" s="22" t="s">
        <v>17</v>
      </c>
      <c r="D24" s="22" t="s">
        <v>17</v>
      </c>
      <c r="E24" s="23"/>
      <c r="F24" s="22" t="s">
        <v>17</v>
      </c>
      <c r="G24" s="22" t="s">
        <v>17</v>
      </c>
      <c r="H24" s="22" t="s">
        <v>17</v>
      </c>
      <c r="I24" s="12">
        <v>14</v>
      </c>
    </row>
    <row r="25" spans="1:9" ht="14.25" customHeight="1" thickBot="1" x14ac:dyDescent="0.3">
      <c r="A25" s="12">
        <v>15</v>
      </c>
      <c r="B25" s="22"/>
      <c r="C25" s="22"/>
      <c r="D25" s="22"/>
      <c r="E25" s="23"/>
      <c r="F25" s="22"/>
      <c r="G25" s="22"/>
      <c r="H25" s="22"/>
      <c r="I25" s="12">
        <v>15</v>
      </c>
    </row>
    <row r="26" spans="1:9" ht="14.25" customHeight="1" thickBot="1" x14ac:dyDescent="0.3">
      <c r="A26" s="12">
        <v>16</v>
      </c>
      <c r="B26" s="22"/>
      <c r="C26" s="22"/>
      <c r="D26" s="22"/>
      <c r="E26" s="23"/>
      <c r="F26" s="22"/>
      <c r="G26" s="22"/>
      <c r="H26" s="22"/>
      <c r="I26" s="12">
        <v>16</v>
      </c>
    </row>
    <row r="27" spans="1:9" ht="14.25" customHeight="1" thickBot="1" x14ac:dyDescent="0.3">
      <c r="A27" s="12">
        <v>17</v>
      </c>
      <c r="B27" s="22">
        <f>SUM(B12:B26)</f>
        <v>57923</v>
      </c>
      <c r="C27" s="22">
        <f>SUM(C12:C26)</f>
        <v>67583</v>
      </c>
      <c r="D27" s="22">
        <f>SUM(D12:D26)</f>
        <v>65485</v>
      </c>
      <c r="E27" s="23" t="s">
        <v>77</v>
      </c>
      <c r="F27" s="22">
        <f>SUM(F12:F26)</f>
        <v>69482</v>
      </c>
      <c r="G27" s="22"/>
      <c r="H27" s="22"/>
      <c r="I27" s="12">
        <v>17</v>
      </c>
    </row>
    <row r="28" spans="1:9" ht="14.25" customHeight="1" thickBot="1" x14ac:dyDescent="0.3">
      <c r="A28" s="12">
        <v>18</v>
      </c>
      <c r="B28" s="24"/>
      <c r="C28" s="24"/>
      <c r="D28" s="24"/>
      <c r="E28" s="21" t="s">
        <v>76</v>
      </c>
      <c r="F28" s="24"/>
      <c r="G28" s="24"/>
      <c r="H28" s="24"/>
      <c r="I28" s="12">
        <v>18</v>
      </c>
    </row>
    <row r="29" spans="1:9" ht="14.25" customHeight="1" thickBot="1" x14ac:dyDescent="0.3">
      <c r="A29" s="12">
        <v>19</v>
      </c>
      <c r="B29" s="62">
        <v>8050</v>
      </c>
      <c r="C29" s="62">
        <v>6786</v>
      </c>
      <c r="D29" s="22">
        <v>6000</v>
      </c>
      <c r="E29" s="23" t="s">
        <v>81</v>
      </c>
      <c r="F29" s="22">
        <v>8500</v>
      </c>
      <c r="G29" s="22"/>
      <c r="H29" s="22"/>
      <c r="I29" s="12">
        <v>19</v>
      </c>
    </row>
    <row r="30" spans="1:9" ht="14.25" customHeight="1" thickBot="1" x14ac:dyDescent="0.3">
      <c r="A30" s="12">
        <v>20</v>
      </c>
      <c r="B30" s="62">
        <v>810</v>
      </c>
      <c r="C30" s="62">
        <v>29</v>
      </c>
      <c r="D30" s="22">
        <v>1000</v>
      </c>
      <c r="E30" s="23" t="s">
        <v>69</v>
      </c>
      <c r="F30" s="22">
        <v>1000</v>
      </c>
      <c r="G30" s="22"/>
      <c r="H30" s="22"/>
      <c r="I30" s="12">
        <v>20</v>
      </c>
    </row>
    <row r="31" spans="1:9" ht="14.25" customHeight="1" thickBot="1" x14ac:dyDescent="0.3">
      <c r="A31" s="12">
        <v>21</v>
      </c>
      <c r="B31" s="62">
        <v>68886</v>
      </c>
      <c r="C31" s="62">
        <v>63451</v>
      </c>
      <c r="D31" s="22">
        <v>68000</v>
      </c>
      <c r="E31" s="23" t="s">
        <v>82</v>
      </c>
      <c r="F31" s="22">
        <v>68000</v>
      </c>
      <c r="G31" s="22"/>
      <c r="H31" s="22"/>
      <c r="I31" s="12">
        <v>21</v>
      </c>
    </row>
    <row r="32" spans="1:9" ht="14.25" customHeight="1" thickBot="1" x14ac:dyDescent="0.3">
      <c r="A32" s="12">
        <v>22</v>
      </c>
      <c r="B32" s="62">
        <v>1187</v>
      </c>
      <c r="C32" s="62">
        <v>1729</v>
      </c>
      <c r="D32" s="22">
        <v>1200</v>
      </c>
      <c r="E32" s="23" t="s">
        <v>83</v>
      </c>
      <c r="F32" s="22">
        <v>1400</v>
      </c>
      <c r="G32" s="22"/>
      <c r="H32" s="22"/>
      <c r="I32" s="12">
        <v>22</v>
      </c>
    </row>
    <row r="33" spans="1:9" ht="14.25" customHeight="1" thickBot="1" x14ac:dyDescent="0.3">
      <c r="A33" s="12">
        <v>23</v>
      </c>
      <c r="B33" s="62">
        <v>4140</v>
      </c>
      <c r="C33" s="62">
        <v>684</v>
      </c>
      <c r="D33" s="22">
        <v>3500</v>
      </c>
      <c r="E33" s="23" t="s">
        <v>84</v>
      </c>
      <c r="F33" s="22">
        <v>3000</v>
      </c>
      <c r="G33" s="22"/>
      <c r="H33" s="22"/>
      <c r="I33" s="12">
        <v>23</v>
      </c>
    </row>
    <row r="34" spans="1:9" ht="14.25" customHeight="1" thickBot="1" x14ac:dyDescent="0.3">
      <c r="A34" s="12">
        <v>24</v>
      </c>
      <c r="B34" s="62">
        <v>3597</v>
      </c>
      <c r="C34" s="62">
        <v>1679</v>
      </c>
      <c r="D34" s="22">
        <v>2500</v>
      </c>
      <c r="E34" s="23" t="s">
        <v>85</v>
      </c>
      <c r="F34" s="22">
        <v>5000</v>
      </c>
      <c r="G34" s="22"/>
      <c r="H34" s="22"/>
      <c r="I34" s="12">
        <v>24</v>
      </c>
    </row>
    <row r="35" spans="1:9" ht="14.25" customHeight="1" thickBot="1" x14ac:dyDescent="0.3">
      <c r="A35" s="12">
        <v>25</v>
      </c>
      <c r="B35" s="62">
        <v>11326</v>
      </c>
      <c r="C35" s="62">
        <v>12259</v>
      </c>
      <c r="D35" s="22">
        <v>13250</v>
      </c>
      <c r="E35" s="23" t="s">
        <v>86</v>
      </c>
      <c r="F35" s="22">
        <v>12500</v>
      </c>
      <c r="G35" s="22"/>
      <c r="H35" s="22"/>
      <c r="I35" s="12">
        <v>25</v>
      </c>
    </row>
    <row r="36" spans="1:9" ht="14.25" customHeight="1" thickBot="1" x14ac:dyDescent="0.3">
      <c r="A36" s="12">
        <v>26</v>
      </c>
      <c r="B36" s="62">
        <v>4210</v>
      </c>
      <c r="C36" s="62">
        <v>2850</v>
      </c>
      <c r="D36" s="22">
        <v>3600</v>
      </c>
      <c r="E36" s="23" t="s">
        <v>87</v>
      </c>
      <c r="F36" s="22">
        <v>4000</v>
      </c>
      <c r="G36" s="22"/>
      <c r="H36" s="22"/>
      <c r="I36" s="12">
        <v>26</v>
      </c>
    </row>
    <row r="37" spans="1:9" ht="14.25" customHeight="1" thickBot="1" x14ac:dyDescent="0.3">
      <c r="A37" s="12">
        <v>27</v>
      </c>
      <c r="B37" s="62">
        <v>900</v>
      </c>
      <c r="C37" s="62">
        <v>900</v>
      </c>
      <c r="D37" s="22">
        <v>900</v>
      </c>
      <c r="E37" s="23" t="s">
        <v>88</v>
      </c>
      <c r="F37" s="22">
        <v>900</v>
      </c>
      <c r="G37" s="22"/>
      <c r="H37" s="22"/>
      <c r="I37" s="12">
        <v>27</v>
      </c>
    </row>
    <row r="38" spans="1:9" ht="14.25" customHeight="1" thickBot="1" x14ac:dyDescent="0.3">
      <c r="A38" s="12">
        <v>28</v>
      </c>
      <c r="B38" s="22"/>
      <c r="C38" s="22"/>
      <c r="D38" s="22"/>
      <c r="E38" s="23"/>
      <c r="F38" s="22"/>
      <c r="G38" s="22"/>
      <c r="H38" s="22"/>
      <c r="I38" s="12">
        <v>28</v>
      </c>
    </row>
    <row r="39" spans="1:9" ht="14.25" customHeight="1" thickBot="1" x14ac:dyDescent="0.3">
      <c r="A39" s="12">
        <v>29</v>
      </c>
      <c r="B39" s="22">
        <f>SUM(B29:B38)</f>
        <v>103106</v>
      </c>
      <c r="C39" s="22">
        <f>SUM(C29:C38)</f>
        <v>90367</v>
      </c>
      <c r="D39" s="22">
        <f>SUM(D29:D38)</f>
        <v>99950</v>
      </c>
      <c r="E39" s="23" t="s">
        <v>89</v>
      </c>
      <c r="F39" s="22">
        <f>SUM(F29:F38)</f>
        <v>104300</v>
      </c>
      <c r="G39" s="22"/>
      <c r="H39" s="22"/>
      <c r="I39" s="12">
        <v>29</v>
      </c>
    </row>
    <row r="40" spans="1:9" ht="14.25" customHeight="1" thickBot="1" x14ac:dyDescent="0.3">
      <c r="A40" s="12">
        <v>30</v>
      </c>
      <c r="B40" s="53"/>
      <c r="C40" s="53"/>
      <c r="D40" s="22"/>
      <c r="E40" s="23"/>
      <c r="F40" s="22"/>
      <c r="G40" s="22"/>
      <c r="H40" s="22"/>
      <c r="I40" s="12">
        <v>30</v>
      </c>
    </row>
    <row r="41" spans="1:9" ht="14.25" customHeight="1" thickBot="1" x14ac:dyDescent="0.3">
      <c r="A41" s="12">
        <v>31</v>
      </c>
      <c r="B41" s="22">
        <f>SUM(B39+B27)</f>
        <v>161029</v>
      </c>
      <c r="C41" s="22">
        <f>SUM(C39+C27)</f>
        <v>157950</v>
      </c>
      <c r="D41" s="22">
        <f>SUM(D39+D27)</f>
        <v>165435</v>
      </c>
      <c r="E41" s="23" t="s">
        <v>90</v>
      </c>
      <c r="F41" s="22">
        <f>SUM(F39+F27)</f>
        <v>173782</v>
      </c>
      <c r="G41" s="22"/>
      <c r="H41" s="22"/>
      <c r="I41" s="12">
        <v>31</v>
      </c>
    </row>
    <row r="42" spans="1:9" ht="14.25" customHeight="1" thickBot="1" x14ac:dyDescent="0.3">
      <c r="A42" s="12">
        <v>32</v>
      </c>
      <c r="B42" s="22"/>
      <c r="C42" s="22"/>
      <c r="D42" s="22"/>
      <c r="E42" s="23"/>
      <c r="F42" s="22"/>
      <c r="G42" s="22"/>
      <c r="H42" s="22"/>
      <c r="I42" s="12">
        <v>32</v>
      </c>
    </row>
    <row r="43" spans="1:9" ht="14.25" customHeight="1" thickBot="1" x14ac:dyDescent="0.3">
      <c r="A43" s="12">
        <v>33</v>
      </c>
      <c r="B43" s="22">
        <f t="shared" ref="B43" si="0">SUM(B41:B42)</f>
        <v>161029</v>
      </c>
      <c r="C43" s="22">
        <f t="shared" ref="C43" si="1">SUM(C41:C42)</f>
        <v>157950</v>
      </c>
      <c r="D43" s="22">
        <f t="shared" ref="D43" si="2">SUM(D41:D42)</f>
        <v>165435</v>
      </c>
      <c r="E43" s="12" t="s">
        <v>46</v>
      </c>
      <c r="F43" s="22">
        <f t="shared" ref="F43" si="3">SUM(F41:F42)</f>
        <v>173782</v>
      </c>
      <c r="G43" s="22"/>
      <c r="H43" s="22"/>
      <c r="I43" s="12">
        <v>33</v>
      </c>
    </row>
    <row r="45" spans="1:9" ht="14.25" customHeight="1" x14ac:dyDescent="0.25">
      <c r="E45" s="54"/>
    </row>
  </sheetData>
  <customSheetViews>
    <customSheetView guid="{D57C23B3-4AFB-4D4C-882A-DCC0EBD92C95}" showPageBreaks="1" fitToPage="1" printArea="1" topLeftCell="A4">
      <selection activeCell="H14" sqref="H14"/>
      <pageMargins left="0.5" right="0.5" top="0.5" bottom="0.37" header="0.5" footer="0.5"/>
      <printOptions horizontalCentered="1"/>
      <pageSetup scale="82" orientation="landscape" cellComments="asDisplayed" r:id="rId1"/>
      <headerFooter alignWithMargins="0">
        <oddFooter>Page &amp;P</oddFooter>
      </headerFooter>
    </customSheetView>
    <customSheetView guid="{52831A60-8B15-49B6-BFB9-0F7196D250F7}" fitToPage="1" topLeftCell="A20">
      <selection activeCell="H48" sqref="H48"/>
      <pageMargins left="0.5" right="0.5" top="0.5" bottom="0.37" header="0.5" footer="0.5"/>
      <printOptions horizontalCentered="1"/>
      <pageSetup scale="82" orientation="landscape" r:id="rId2"/>
      <headerFooter alignWithMargins="0">
        <oddFooter>Page &amp;P</oddFooter>
      </headerFooter>
    </customSheetView>
    <customSheetView guid="{4DB09892-1489-4485-B504-263C98556D3A}" showPageBreaks="1" fitToPage="1" printArea="1" topLeftCell="A13">
      <selection activeCell="F40" sqref="F40"/>
      <pageMargins left="0.5" right="0.5" top="0.5" bottom="0.37" header="0.5" footer="0.5"/>
      <printOptions horizont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/>
  <pageMargins left="0.5" right="0.5" top="0.5" bottom="0.37" header="0.5" footer="0.5"/>
  <pageSetup scale="82" orientation="landscape" r:id="rId4"/>
  <headerFooter alignWithMargins="0"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zoomScaleNormal="100" workbookViewId="0">
      <selection activeCell="D39" sqref="D39"/>
    </sheetView>
  </sheetViews>
  <sheetFormatPr defaultRowHeight="12.75" x14ac:dyDescent="0.2"/>
  <cols>
    <col min="1" max="1" width="3.7109375" customWidth="1"/>
    <col min="2" max="2" width="19.42578125" customWidth="1"/>
    <col min="3" max="3" width="15.85546875" customWidth="1"/>
    <col min="4" max="4" width="16.5703125" customWidth="1"/>
    <col min="5" max="5" width="47.140625" customWidth="1"/>
    <col min="6" max="6" width="15.7109375" customWidth="1"/>
    <col min="7" max="7" width="19.28515625" customWidth="1"/>
    <col min="8" max="8" width="16.7109375" customWidth="1"/>
    <col min="9" max="9" width="3.7109375" customWidth="1"/>
  </cols>
  <sheetData>
    <row r="1" spans="1:9" ht="14.25" customHeight="1" x14ac:dyDescent="0.2">
      <c r="A1" s="1"/>
      <c r="B1" s="1"/>
      <c r="C1" s="1"/>
      <c r="D1" s="1"/>
      <c r="E1" s="1" t="s">
        <v>23</v>
      </c>
      <c r="F1" s="1"/>
      <c r="G1" s="1"/>
      <c r="H1" s="1"/>
      <c r="I1" s="1"/>
    </row>
    <row r="2" spans="1:9" ht="15.75" x14ac:dyDescent="0.2">
      <c r="A2" s="1"/>
      <c r="B2" s="1"/>
      <c r="C2" s="1"/>
      <c r="D2" s="1"/>
      <c r="E2" s="1" t="s">
        <v>24</v>
      </c>
      <c r="F2" s="1"/>
      <c r="G2" s="1"/>
      <c r="H2" s="1"/>
      <c r="I2" s="1"/>
    </row>
    <row r="3" spans="1:9" ht="15.75" x14ac:dyDescent="0.2">
      <c r="A3" s="1"/>
      <c r="B3" s="1"/>
      <c r="C3" s="1"/>
      <c r="D3" s="1"/>
      <c r="E3" s="1"/>
      <c r="F3" s="1"/>
      <c r="G3" s="1"/>
      <c r="H3" s="1"/>
      <c r="I3" s="1"/>
    </row>
    <row r="4" spans="1:9" ht="15.75" x14ac:dyDescent="0.2">
      <c r="A4" s="2"/>
      <c r="B4" s="2"/>
      <c r="C4" s="2"/>
      <c r="D4" s="2"/>
      <c r="E4" s="2"/>
      <c r="F4" s="2"/>
      <c r="G4" s="2"/>
      <c r="H4" s="2"/>
      <c r="I4" s="1"/>
    </row>
    <row r="5" spans="1:9" ht="15.75" x14ac:dyDescent="0.2">
      <c r="A5" s="2"/>
      <c r="B5" s="2"/>
      <c r="C5" s="2"/>
      <c r="D5" s="2"/>
      <c r="E5" s="3" t="s">
        <v>25</v>
      </c>
      <c r="F5" s="3"/>
      <c r="G5" s="3" t="s">
        <v>2</v>
      </c>
      <c r="H5" s="2"/>
      <c r="I5" s="1"/>
    </row>
    <row r="6" spans="1:9" ht="16.5" thickBot="1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6.5" thickBot="1" x14ac:dyDescent="0.25">
      <c r="A7" s="8"/>
      <c r="B7" s="9"/>
      <c r="C7" s="11" t="s">
        <v>3</v>
      </c>
      <c r="D7" s="12"/>
      <c r="E7" s="63"/>
      <c r="F7" s="12"/>
      <c r="G7" s="12" t="s">
        <v>145</v>
      </c>
      <c r="H7" s="12"/>
      <c r="I7" s="8"/>
    </row>
    <row r="8" spans="1:9" ht="15.75" x14ac:dyDescent="0.2">
      <c r="A8" s="13"/>
      <c r="B8" s="13" t="s">
        <v>4</v>
      </c>
      <c r="C8" s="15" t="s">
        <v>4</v>
      </c>
      <c r="D8" s="13" t="s">
        <v>5</v>
      </c>
      <c r="E8" s="17" t="s">
        <v>26</v>
      </c>
      <c r="F8" s="13"/>
      <c r="G8" s="64"/>
      <c r="H8" s="13"/>
      <c r="I8" s="13"/>
    </row>
    <row r="9" spans="1:9" ht="15.75" x14ac:dyDescent="0.2">
      <c r="A9" s="13"/>
      <c r="B9" s="13" t="s">
        <v>6</v>
      </c>
      <c r="C9" s="15" t="s">
        <v>7</v>
      </c>
      <c r="D9" s="13" t="s">
        <v>8</v>
      </c>
      <c r="E9" s="40" t="s">
        <v>24</v>
      </c>
      <c r="F9" s="13" t="s">
        <v>10</v>
      </c>
      <c r="G9" s="13" t="s">
        <v>11</v>
      </c>
      <c r="H9" s="13" t="s">
        <v>12</v>
      </c>
      <c r="I9" s="13"/>
    </row>
    <row r="10" spans="1:9" ht="12" customHeight="1" thickBot="1" x14ac:dyDescent="0.25">
      <c r="A10" s="16"/>
      <c r="B10" s="65" t="s">
        <v>133</v>
      </c>
      <c r="C10" s="16" t="s">
        <v>135</v>
      </c>
      <c r="D10" s="66" t="s">
        <v>143</v>
      </c>
      <c r="E10" s="67"/>
      <c r="F10" s="16" t="s">
        <v>13</v>
      </c>
      <c r="G10" s="16" t="s">
        <v>14</v>
      </c>
      <c r="H10" s="16" t="s">
        <v>15</v>
      </c>
      <c r="I10" s="16"/>
    </row>
    <row r="11" spans="1:9" ht="12" customHeight="1" thickBot="1" x14ac:dyDescent="0.25">
      <c r="A11" s="12"/>
      <c r="B11" s="12"/>
      <c r="C11" s="12"/>
      <c r="D11" s="17"/>
      <c r="E11" s="68" t="s">
        <v>101</v>
      </c>
      <c r="F11" s="40"/>
      <c r="G11" s="11"/>
      <c r="H11" s="12"/>
      <c r="I11" s="69"/>
    </row>
    <row r="12" spans="1:9" ht="12" customHeight="1" thickBot="1" x14ac:dyDescent="0.25">
      <c r="A12" s="18"/>
      <c r="B12" s="19"/>
      <c r="C12" s="19"/>
      <c r="D12" s="19"/>
      <c r="E12" s="70" t="s">
        <v>16</v>
      </c>
      <c r="F12" s="19"/>
      <c r="G12" s="19"/>
      <c r="H12" s="19"/>
      <c r="I12" s="19" t="s">
        <v>17</v>
      </c>
    </row>
    <row r="13" spans="1:9" ht="12" customHeight="1" thickBot="1" x14ac:dyDescent="0.25">
      <c r="A13" s="12">
        <v>1</v>
      </c>
      <c r="B13" s="72">
        <v>123155</v>
      </c>
      <c r="C13" s="72">
        <v>123125</v>
      </c>
      <c r="D13" s="73">
        <v>0</v>
      </c>
      <c r="E13" s="70" t="s">
        <v>91</v>
      </c>
      <c r="F13" s="22">
        <v>0</v>
      </c>
      <c r="G13" s="22"/>
      <c r="H13" s="22"/>
      <c r="I13" s="12">
        <v>1</v>
      </c>
    </row>
    <row r="14" spans="1:9" ht="12" customHeight="1" thickBot="1" x14ac:dyDescent="0.25">
      <c r="A14" s="12">
        <v>2</v>
      </c>
      <c r="B14" s="22"/>
      <c r="C14" s="22"/>
      <c r="D14" s="73"/>
      <c r="E14" s="70"/>
      <c r="F14" s="22"/>
      <c r="G14" s="22"/>
      <c r="H14" s="22"/>
      <c r="I14" s="12">
        <v>2</v>
      </c>
    </row>
    <row r="15" spans="1:9" ht="12" customHeight="1" thickBot="1" x14ac:dyDescent="0.25">
      <c r="A15" s="12">
        <v>3</v>
      </c>
      <c r="B15" s="74">
        <v>0</v>
      </c>
      <c r="C15" s="74">
        <v>0</v>
      </c>
      <c r="D15" s="73">
        <v>0</v>
      </c>
      <c r="E15" s="100" t="s">
        <v>95</v>
      </c>
      <c r="F15" s="22">
        <v>0</v>
      </c>
      <c r="G15" s="22"/>
      <c r="H15" s="22"/>
      <c r="I15" s="12">
        <v>3</v>
      </c>
    </row>
    <row r="16" spans="1:9" ht="12" customHeight="1" thickBot="1" x14ac:dyDescent="0.25">
      <c r="A16" s="12">
        <v>4</v>
      </c>
      <c r="B16" s="22"/>
      <c r="C16" s="22"/>
      <c r="D16" s="73"/>
      <c r="E16" s="70"/>
      <c r="F16" s="22"/>
      <c r="G16" s="22"/>
      <c r="H16" s="22"/>
      <c r="I16" s="12">
        <v>4</v>
      </c>
    </row>
    <row r="17" spans="1:9" ht="12" customHeight="1" thickBot="1" x14ac:dyDescent="0.25">
      <c r="A17" s="12">
        <v>5</v>
      </c>
      <c r="B17" s="22"/>
      <c r="C17" s="22"/>
      <c r="D17" s="73" t="s">
        <v>17</v>
      </c>
      <c r="E17" s="70"/>
      <c r="F17" s="22"/>
      <c r="G17" s="22"/>
      <c r="H17" s="22"/>
      <c r="I17" s="12">
        <v>5</v>
      </c>
    </row>
    <row r="18" spans="1:9" ht="12" customHeight="1" thickBot="1" x14ac:dyDescent="0.25">
      <c r="A18" s="12">
        <v>6</v>
      </c>
      <c r="B18" s="22"/>
      <c r="C18" s="22"/>
      <c r="D18" s="73"/>
      <c r="E18" s="70"/>
      <c r="F18" s="22"/>
      <c r="G18" s="22"/>
      <c r="H18" s="22"/>
      <c r="I18" s="12">
        <v>6</v>
      </c>
    </row>
    <row r="19" spans="1:9" ht="12" customHeight="1" thickBot="1" x14ac:dyDescent="0.25">
      <c r="A19" s="12">
        <v>7</v>
      </c>
      <c r="B19" s="72">
        <f>SUM(B13:B18)</f>
        <v>123155</v>
      </c>
      <c r="C19" s="72">
        <f>SUM(C13:C18)</f>
        <v>123125</v>
      </c>
      <c r="D19" s="73">
        <f>SUM(D13:D18)</f>
        <v>0</v>
      </c>
      <c r="E19" s="23" t="s">
        <v>92</v>
      </c>
      <c r="F19" s="73">
        <f>SUM(F13:F18)</f>
        <v>0</v>
      </c>
      <c r="G19" s="73"/>
      <c r="H19" s="73"/>
      <c r="I19" s="12">
        <v>7</v>
      </c>
    </row>
    <row r="20" spans="1:9" ht="12" customHeight="1" thickBot="1" x14ac:dyDescent="0.25">
      <c r="A20" s="12">
        <v>8</v>
      </c>
      <c r="B20" s="75"/>
      <c r="C20" s="75"/>
      <c r="D20" s="73">
        <v>0</v>
      </c>
      <c r="E20" s="70" t="s">
        <v>93</v>
      </c>
      <c r="F20" s="22">
        <v>0</v>
      </c>
      <c r="G20" s="22"/>
      <c r="H20" s="22"/>
      <c r="I20" s="12">
        <v>8</v>
      </c>
    </row>
    <row r="21" spans="1:9" ht="12" customHeight="1" thickBot="1" x14ac:dyDescent="0.25">
      <c r="A21" s="12">
        <v>9</v>
      </c>
      <c r="B21" s="72">
        <v>59939</v>
      </c>
      <c r="C21" s="72">
        <v>1042</v>
      </c>
      <c r="D21" s="76"/>
      <c r="E21" s="70" t="s">
        <v>94</v>
      </c>
      <c r="F21" s="24"/>
      <c r="G21" s="24"/>
      <c r="H21" s="24"/>
      <c r="I21" s="12">
        <v>9</v>
      </c>
    </row>
    <row r="22" spans="1:9" ht="20.100000000000001" customHeight="1" thickBot="1" x14ac:dyDescent="0.25">
      <c r="A22" s="12">
        <v>10</v>
      </c>
      <c r="B22" s="72">
        <f>SUM(B19+B21)</f>
        <v>183094</v>
      </c>
      <c r="C22" s="72">
        <f>SUM(C19+C21)</f>
        <v>124167</v>
      </c>
      <c r="D22" s="73">
        <f>SUM(D19:D20)</f>
        <v>0</v>
      </c>
      <c r="E22" s="23" t="s">
        <v>74</v>
      </c>
      <c r="F22" s="22">
        <f>SUM(F19+F20)</f>
        <v>0</v>
      </c>
      <c r="G22" s="22"/>
      <c r="H22" s="22"/>
      <c r="I22" s="12">
        <v>10</v>
      </c>
    </row>
    <row r="23" spans="1:9" ht="12" customHeight="1" thickBot="1" x14ac:dyDescent="0.25">
      <c r="A23" s="12" t="s">
        <v>17</v>
      </c>
      <c r="B23" s="72"/>
      <c r="C23" s="72"/>
      <c r="D23" s="73" t="s">
        <v>17</v>
      </c>
      <c r="E23" s="21" t="s">
        <v>102</v>
      </c>
      <c r="F23" s="78" t="s">
        <v>17</v>
      </c>
      <c r="G23" s="77"/>
      <c r="H23" s="77"/>
      <c r="I23" s="12" t="s">
        <v>17</v>
      </c>
    </row>
    <row r="24" spans="1:9" ht="12" customHeight="1" thickBot="1" x14ac:dyDescent="0.25">
      <c r="A24" s="79" t="s">
        <v>17</v>
      </c>
      <c r="B24" s="80" t="s">
        <v>17</v>
      </c>
      <c r="C24" s="80" t="s">
        <v>17</v>
      </c>
      <c r="D24" s="81" t="s">
        <v>17</v>
      </c>
      <c r="E24" s="23" t="s">
        <v>27</v>
      </c>
      <c r="F24" s="82" t="s">
        <v>17</v>
      </c>
      <c r="G24" s="82"/>
      <c r="H24" s="82"/>
      <c r="I24" s="83" t="s">
        <v>17</v>
      </c>
    </row>
    <row r="25" spans="1:9" ht="12" customHeight="1" thickBot="1" x14ac:dyDescent="0.25">
      <c r="A25" s="84" t="s">
        <v>17</v>
      </c>
      <c r="B25" s="85" t="s">
        <v>17</v>
      </c>
      <c r="C25" s="85" t="s">
        <v>17</v>
      </c>
      <c r="D25" s="86" t="s">
        <v>17</v>
      </c>
      <c r="E25" s="87" t="s">
        <v>96</v>
      </c>
      <c r="F25" s="88" t="s">
        <v>17</v>
      </c>
      <c r="G25" s="88"/>
      <c r="H25" s="88"/>
      <c r="I25" s="83" t="s">
        <v>17</v>
      </c>
    </row>
    <row r="26" spans="1:9" ht="12" customHeight="1" thickBot="1" x14ac:dyDescent="0.25">
      <c r="A26" s="12">
        <v>1</v>
      </c>
      <c r="B26" s="72">
        <v>54042</v>
      </c>
      <c r="C26" s="72">
        <v>113125</v>
      </c>
      <c r="D26" s="73">
        <v>0</v>
      </c>
      <c r="E26" s="89" t="s">
        <v>131</v>
      </c>
      <c r="F26" s="22">
        <v>0</v>
      </c>
      <c r="G26" s="22"/>
      <c r="H26" s="22"/>
      <c r="I26" s="12">
        <v>1</v>
      </c>
    </row>
    <row r="27" spans="1:9" ht="12" customHeight="1" thickBot="1" x14ac:dyDescent="0.25">
      <c r="A27" s="90">
        <v>2</v>
      </c>
      <c r="B27" s="72">
        <v>0</v>
      </c>
      <c r="C27" s="72">
        <v>0</v>
      </c>
      <c r="D27" s="91">
        <v>0</v>
      </c>
      <c r="E27" s="89"/>
      <c r="F27" s="53"/>
      <c r="G27" s="53"/>
      <c r="H27" s="53"/>
      <c r="I27" s="90">
        <v>2</v>
      </c>
    </row>
    <row r="28" spans="1:9" ht="12" customHeight="1" thickBot="1" x14ac:dyDescent="0.25">
      <c r="A28" s="12">
        <v>3</v>
      </c>
      <c r="B28" s="72">
        <v>0</v>
      </c>
      <c r="C28" s="72">
        <v>0</v>
      </c>
      <c r="D28" s="73">
        <v>0</v>
      </c>
      <c r="E28" s="23"/>
      <c r="F28" s="22"/>
      <c r="G28" s="22"/>
      <c r="H28" s="22"/>
      <c r="I28" s="12">
        <v>3</v>
      </c>
    </row>
    <row r="29" spans="1:9" ht="12" customHeight="1" thickBot="1" x14ac:dyDescent="0.25">
      <c r="A29" s="12">
        <v>4</v>
      </c>
      <c r="B29" s="72">
        <f>SUM(B26:B28)</f>
        <v>54042</v>
      </c>
      <c r="C29" s="72">
        <f>SUM(C26:C28)</f>
        <v>113125</v>
      </c>
      <c r="D29" s="73">
        <f>SUM(D26:D28)</f>
        <v>0</v>
      </c>
      <c r="E29" s="23" t="s">
        <v>98</v>
      </c>
      <c r="F29" s="22">
        <f>SUM(F26:F28)</f>
        <v>0</v>
      </c>
      <c r="G29" s="22"/>
      <c r="H29" s="22"/>
      <c r="I29" s="12">
        <v>4</v>
      </c>
    </row>
    <row r="30" spans="1:9" ht="12" customHeight="1" thickBot="1" x14ac:dyDescent="0.25">
      <c r="A30" s="79" t="s">
        <v>17</v>
      </c>
      <c r="B30" s="80" t="s">
        <v>17</v>
      </c>
      <c r="C30" s="80" t="s">
        <v>17</v>
      </c>
      <c r="D30" s="81" t="s">
        <v>17</v>
      </c>
      <c r="E30" s="23" t="s">
        <v>28</v>
      </c>
      <c r="F30" s="92" t="s">
        <v>17</v>
      </c>
      <c r="G30" s="82"/>
      <c r="H30" s="82"/>
      <c r="I30" s="83" t="s">
        <v>17</v>
      </c>
    </row>
    <row r="31" spans="1:9" ht="12" customHeight="1" thickBot="1" x14ac:dyDescent="0.25">
      <c r="A31" s="84" t="s">
        <v>17</v>
      </c>
      <c r="B31" s="85" t="s">
        <v>17</v>
      </c>
      <c r="C31" s="85" t="s">
        <v>17</v>
      </c>
      <c r="D31" s="86" t="s">
        <v>17</v>
      </c>
      <c r="E31" s="87" t="s">
        <v>96</v>
      </c>
      <c r="F31" s="88"/>
      <c r="G31" s="88"/>
      <c r="H31" s="88"/>
      <c r="I31" s="83" t="s">
        <v>17</v>
      </c>
    </row>
    <row r="32" spans="1:9" ht="12" customHeight="1" thickBot="1" x14ac:dyDescent="0.25">
      <c r="A32" s="12">
        <v>5</v>
      </c>
      <c r="B32" s="72">
        <v>5927</v>
      </c>
      <c r="C32" s="72">
        <v>7802</v>
      </c>
      <c r="D32" s="73">
        <v>0</v>
      </c>
      <c r="E32" s="89" t="s">
        <v>132</v>
      </c>
      <c r="F32" s="22">
        <v>0</v>
      </c>
      <c r="G32" s="22"/>
      <c r="H32" s="22"/>
      <c r="I32" s="12">
        <v>5</v>
      </c>
    </row>
    <row r="33" spans="1:9" ht="12" customHeight="1" thickBot="1" x14ac:dyDescent="0.25">
      <c r="A33" s="12">
        <v>6</v>
      </c>
      <c r="B33" s="72">
        <v>0</v>
      </c>
      <c r="C33" s="72">
        <v>0</v>
      </c>
      <c r="D33" s="73">
        <v>0</v>
      </c>
      <c r="E33" s="89"/>
      <c r="F33" s="22"/>
      <c r="G33" s="22"/>
      <c r="H33" s="22"/>
      <c r="I33" s="12">
        <v>6</v>
      </c>
    </row>
    <row r="34" spans="1:9" ht="12" customHeight="1" thickBot="1" x14ac:dyDescent="0.25">
      <c r="A34" s="12">
        <v>7</v>
      </c>
      <c r="B34" s="72">
        <v>0</v>
      </c>
      <c r="C34" s="72">
        <v>0</v>
      </c>
      <c r="D34" s="73">
        <v>0</v>
      </c>
      <c r="E34" s="23"/>
      <c r="F34" s="22"/>
      <c r="G34" s="22"/>
      <c r="H34" s="22"/>
      <c r="I34" s="12">
        <v>7</v>
      </c>
    </row>
    <row r="35" spans="1:9" ht="12" customHeight="1" thickBot="1" x14ac:dyDescent="0.25">
      <c r="A35" s="90">
        <v>8</v>
      </c>
      <c r="B35" s="72">
        <f>SUM(B32:B34)</f>
        <v>5927</v>
      </c>
      <c r="C35" s="72">
        <f>SUM(C32:C34)</f>
        <v>7802</v>
      </c>
      <c r="D35" s="91">
        <f>+SUM(D32:D34)</f>
        <v>0</v>
      </c>
      <c r="E35" s="23" t="s">
        <v>97</v>
      </c>
      <c r="F35" s="53">
        <f>SUM(F32:F34)</f>
        <v>0</v>
      </c>
      <c r="G35" s="53"/>
      <c r="H35" s="53"/>
      <c r="I35" s="90">
        <v>8</v>
      </c>
    </row>
    <row r="36" spans="1:9" ht="12" customHeight="1" thickBot="1" x14ac:dyDescent="0.25">
      <c r="A36" s="79" t="s">
        <v>17</v>
      </c>
      <c r="B36" s="80" t="s">
        <v>17</v>
      </c>
      <c r="C36" s="80" t="s">
        <v>17</v>
      </c>
      <c r="D36" s="81" t="s">
        <v>17</v>
      </c>
      <c r="E36" s="23" t="s">
        <v>29</v>
      </c>
      <c r="F36" s="82" t="s">
        <v>17</v>
      </c>
      <c r="G36" s="92"/>
      <c r="H36" s="92"/>
      <c r="I36" s="83" t="s">
        <v>17</v>
      </c>
    </row>
    <row r="37" spans="1:9" ht="12" customHeight="1" thickBot="1" x14ac:dyDescent="0.25">
      <c r="A37" s="84" t="s">
        <v>17</v>
      </c>
      <c r="B37" s="85" t="s">
        <v>17</v>
      </c>
      <c r="C37" s="85" t="s">
        <v>17</v>
      </c>
      <c r="D37" s="86" t="s">
        <v>17</v>
      </c>
      <c r="E37" s="87" t="s">
        <v>96</v>
      </c>
      <c r="F37" s="88" t="s">
        <v>30</v>
      </c>
      <c r="G37" s="92"/>
      <c r="H37" s="92"/>
      <c r="I37" s="83" t="s">
        <v>17</v>
      </c>
    </row>
    <row r="38" spans="1:9" ht="12" customHeight="1" thickBot="1" x14ac:dyDescent="0.25">
      <c r="A38" s="12">
        <v>9</v>
      </c>
      <c r="B38" s="93"/>
      <c r="C38" s="93"/>
      <c r="D38" s="73"/>
      <c r="E38" s="23"/>
      <c r="F38" s="22"/>
      <c r="G38" s="22"/>
      <c r="H38" s="22"/>
      <c r="I38" s="12">
        <v>9</v>
      </c>
    </row>
    <row r="39" spans="1:9" ht="12" customHeight="1" thickBot="1" x14ac:dyDescent="0.25">
      <c r="A39" s="12">
        <v>10</v>
      </c>
      <c r="B39" s="93"/>
      <c r="C39" s="93"/>
      <c r="D39" s="73"/>
      <c r="E39" s="89"/>
      <c r="F39" s="22">
        <v>0</v>
      </c>
      <c r="G39" s="22"/>
      <c r="H39" s="22"/>
      <c r="I39" s="12">
        <v>10</v>
      </c>
    </row>
    <row r="40" spans="1:9" ht="12" customHeight="1" thickBot="1" x14ac:dyDescent="0.25">
      <c r="A40" s="12">
        <v>11</v>
      </c>
      <c r="B40" s="93" t="s">
        <v>17</v>
      </c>
      <c r="C40" s="93" t="s">
        <v>17</v>
      </c>
      <c r="D40" s="73"/>
      <c r="E40" s="89"/>
      <c r="F40" s="22">
        <v>0</v>
      </c>
      <c r="G40" s="22"/>
      <c r="H40" s="22"/>
      <c r="I40" s="12">
        <v>11</v>
      </c>
    </row>
    <row r="41" spans="1:9" ht="12" customHeight="1" thickBot="1" x14ac:dyDescent="0.25">
      <c r="A41" s="12">
        <v>12</v>
      </c>
      <c r="B41" s="93" t="s">
        <v>17</v>
      </c>
      <c r="C41" s="93" t="s">
        <v>17</v>
      </c>
      <c r="D41" s="73" t="s">
        <v>17</v>
      </c>
      <c r="E41" s="23"/>
      <c r="F41" s="22" t="s">
        <v>17</v>
      </c>
      <c r="G41" s="22"/>
      <c r="H41" s="22"/>
      <c r="I41" s="12">
        <v>12</v>
      </c>
    </row>
    <row r="42" spans="1:9" ht="12" customHeight="1" thickBot="1" x14ac:dyDescent="0.25">
      <c r="A42" s="12">
        <v>13</v>
      </c>
      <c r="B42" s="72">
        <f>B22-B43</f>
        <v>123125</v>
      </c>
      <c r="C42" s="72">
        <f>C22-C43</f>
        <v>3240</v>
      </c>
      <c r="D42" s="73">
        <f>SUM(D22-(D29+D35))</f>
        <v>0</v>
      </c>
      <c r="E42" s="23" t="s">
        <v>99</v>
      </c>
      <c r="F42" s="22">
        <f>SUM(F38:F41)</f>
        <v>0</v>
      </c>
      <c r="G42" s="22"/>
      <c r="H42" s="22"/>
      <c r="I42" s="12">
        <v>13</v>
      </c>
    </row>
    <row r="43" spans="1:9" ht="14.25" customHeight="1" thickBot="1" x14ac:dyDescent="0.25">
      <c r="A43" s="12">
        <v>14</v>
      </c>
      <c r="B43" s="71">
        <f>SUM(B29+B35)</f>
        <v>59969</v>
      </c>
      <c r="C43" s="71">
        <f>SUM(C29+C35)</f>
        <v>120927</v>
      </c>
      <c r="D43" s="71">
        <f>SUM(D29+D35+D39+D40)</f>
        <v>0</v>
      </c>
      <c r="E43" s="23" t="s">
        <v>100</v>
      </c>
      <c r="F43" s="71">
        <f>SUM(F29+F35+F39+F40)</f>
        <v>0</v>
      </c>
      <c r="G43" s="71"/>
      <c r="H43" s="71"/>
      <c r="I43" s="12"/>
    </row>
    <row r="44" spans="1:9" ht="15.75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customSheetViews>
    <customSheetView guid="{D57C23B3-4AFB-4D4C-882A-DCC0EBD92C95}" showPageBreaks="1" fitToPage="1" printArea="1" topLeftCell="A7">
      <selection activeCell="H2" sqref="H2"/>
      <pageMargins left="0.5" right="0.5" top="0.38" bottom="0.37" header="0.5" footer="0.25"/>
      <printOptions horizontalCentered="1"/>
      <pageSetup scale="82" orientation="landscape" r:id="rId1"/>
      <headerFooter alignWithMargins="0">
        <oddFooter>Page &amp;P</oddFooter>
      </headerFooter>
    </customSheetView>
    <customSheetView guid="{52831A60-8B15-49B6-BFB9-0F7196D250F7}" fitToPage="1" topLeftCell="A12">
      <selection activeCell="E39" sqref="E39"/>
      <pageMargins left="0.5" right="0.5" top="0.38" bottom="0.37" header="0.5" footer="0.25"/>
      <printOptions horizontalCentered="1"/>
      <pageSetup scale="82" orientation="landscape" verticalDpi="360" r:id="rId2"/>
      <headerFooter alignWithMargins="0">
        <oddFooter>Page &amp;P</oddFooter>
      </headerFooter>
    </customSheetView>
    <customSheetView guid="{4DB09892-1489-4485-B504-263C98556D3A}" showPageBreaks="1" fitToPage="1" printArea="1" topLeftCell="A4">
      <selection activeCell="C13" sqref="C13"/>
      <pageMargins left="0.5" right="0.5" top="0.38" bottom="0.37" header="0.5" footer="0.25"/>
      <printOptions horizont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/>
  <pageMargins left="0.5" right="0.5" top="0.38" bottom="0.37" header="0.5" footer="0.25"/>
  <pageSetup scale="82" orientation="landscape" r:id="rId4"/>
  <headerFooter alignWithMargins="0">
    <oddFooter>Page &amp;P</oddFooter>
  </headerFooter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4"/>
  <sheetViews>
    <sheetView topLeftCell="A13" zoomScaleNormal="100" workbookViewId="0">
      <selection activeCell="G45" sqref="G45"/>
    </sheetView>
  </sheetViews>
  <sheetFormatPr defaultColWidth="9.140625" defaultRowHeight="14.25" customHeight="1" x14ac:dyDescent="0.25"/>
  <cols>
    <col min="1" max="1" width="3.7109375" style="46" customWidth="1"/>
    <col min="2" max="2" width="19.42578125" style="46" customWidth="1"/>
    <col min="3" max="3" width="15.85546875" style="46" customWidth="1"/>
    <col min="4" max="4" width="16.5703125" style="46" customWidth="1"/>
    <col min="5" max="5" width="47.140625" style="46" customWidth="1"/>
    <col min="6" max="6" width="15.7109375" style="46" customWidth="1"/>
    <col min="7" max="7" width="19.28515625" style="46" customWidth="1"/>
    <col min="8" max="8" width="16.7109375" style="46" customWidth="1"/>
    <col min="9" max="9" width="3.7109375" style="46" customWidth="1"/>
    <col min="10" max="16384" width="9.140625" style="46"/>
  </cols>
  <sheetData>
    <row r="1" spans="1:9" ht="14.25" customHeight="1" x14ac:dyDescent="0.25">
      <c r="A1" s="15"/>
      <c r="B1" s="15"/>
      <c r="C1" s="15"/>
      <c r="D1" s="15"/>
      <c r="E1" s="15" t="s">
        <v>33</v>
      </c>
      <c r="F1" s="15"/>
      <c r="G1" s="27"/>
      <c r="H1" s="27"/>
      <c r="I1" s="27"/>
    </row>
    <row r="2" spans="1:9" ht="14.25" customHeight="1" x14ac:dyDescent="0.25">
      <c r="A2" s="17"/>
      <c r="B2" s="15"/>
      <c r="C2" s="15"/>
      <c r="D2" s="15"/>
      <c r="E2" s="15" t="s">
        <v>24</v>
      </c>
      <c r="F2" s="15"/>
      <c r="G2" s="15"/>
      <c r="H2" s="27"/>
      <c r="I2" s="27"/>
    </row>
    <row r="3" spans="1:9" ht="14.25" customHeight="1" x14ac:dyDescent="0.25">
      <c r="A3" s="15"/>
      <c r="B3" s="30"/>
      <c r="C3" s="30"/>
      <c r="D3" s="30"/>
      <c r="E3" s="27"/>
      <c r="F3" s="17"/>
      <c r="G3" s="27"/>
      <c r="H3" s="30"/>
      <c r="I3" s="27"/>
    </row>
    <row r="4" spans="1:9" ht="14.25" customHeight="1" x14ac:dyDescent="0.25">
      <c r="A4" s="15"/>
      <c r="B4" s="30"/>
      <c r="C4" s="30"/>
      <c r="D4" s="30"/>
      <c r="E4" s="27"/>
      <c r="F4" s="17"/>
      <c r="G4" s="27"/>
      <c r="H4" s="30"/>
      <c r="I4" s="27"/>
    </row>
    <row r="5" spans="1:9" ht="14.25" customHeight="1" x14ac:dyDescent="0.25">
      <c r="A5" s="27"/>
      <c r="B5" s="30"/>
      <c r="C5" s="30"/>
      <c r="D5" s="30"/>
      <c r="E5" s="27"/>
      <c r="F5" s="17"/>
      <c r="G5" s="27"/>
      <c r="H5" s="30"/>
      <c r="I5" s="27"/>
    </row>
    <row r="6" spans="1:9" ht="14.25" customHeigh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ht="14.25" customHeight="1" x14ac:dyDescent="0.25">
      <c r="A7" s="17"/>
      <c r="B7" s="17"/>
      <c r="C7" s="17"/>
      <c r="D7" s="17"/>
      <c r="E7" s="32" t="s">
        <v>31</v>
      </c>
      <c r="F7" s="17"/>
      <c r="G7" s="32" t="s">
        <v>2</v>
      </c>
      <c r="H7" s="17"/>
      <c r="I7" s="15"/>
    </row>
    <row r="8" spans="1:9" ht="14.2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</row>
    <row r="9" spans="1:9" ht="14.25" customHeight="1" thickBot="1" x14ac:dyDescent="0.3">
      <c r="A9" s="8"/>
      <c r="B9" s="9"/>
      <c r="C9" s="11" t="s">
        <v>3</v>
      </c>
      <c r="D9" s="12"/>
      <c r="E9" s="8"/>
      <c r="F9" s="12"/>
      <c r="G9" s="12" t="s">
        <v>145</v>
      </c>
      <c r="H9" s="12"/>
      <c r="I9" s="8"/>
    </row>
    <row r="10" spans="1:9" ht="14.25" customHeight="1" x14ac:dyDescent="0.25">
      <c r="A10" s="13"/>
      <c r="B10" s="13" t="s">
        <v>4</v>
      </c>
      <c r="C10" s="13" t="s">
        <v>4</v>
      </c>
      <c r="D10" s="13" t="s">
        <v>5</v>
      </c>
      <c r="E10" s="15" t="s">
        <v>32</v>
      </c>
      <c r="F10" s="13"/>
      <c r="G10" s="13"/>
      <c r="H10" s="13"/>
      <c r="I10" s="13"/>
    </row>
    <row r="11" spans="1:9" ht="14.25" customHeight="1" x14ac:dyDescent="0.25">
      <c r="A11" s="13"/>
      <c r="B11" s="13" t="s">
        <v>6</v>
      </c>
      <c r="C11" s="13" t="s">
        <v>7</v>
      </c>
      <c r="D11" s="13" t="s">
        <v>8</v>
      </c>
      <c r="E11" s="13" t="s">
        <v>24</v>
      </c>
      <c r="F11" s="13" t="s">
        <v>10</v>
      </c>
      <c r="G11" s="13" t="s">
        <v>11</v>
      </c>
      <c r="H11" s="13" t="s">
        <v>12</v>
      </c>
      <c r="I11" s="13"/>
    </row>
    <row r="12" spans="1:9" ht="14.25" customHeight="1" thickBot="1" x14ac:dyDescent="0.3">
      <c r="A12" s="16"/>
      <c r="B12" s="13" t="s">
        <v>133</v>
      </c>
      <c r="C12" s="17" t="s">
        <v>137</v>
      </c>
      <c r="D12" s="64" t="s">
        <v>146</v>
      </c>
      <c r="E12" s="16"/>
      <c r="F12" s="13" t="s">
        <v>13</v>
      </c>
      <c r="G12" s="13" t="s">
        <v>14</v>
      </c>
      <c r="H12" s="13" t="s">
        <v>15</v>
      </c>
      <c r="I12" s="16"/>
    </row>
    <row r="13" spans="1:9" ht="14.25" customHeight="1" thickBot="1" x14ac:dyDescent="0.3">
      <c r="A13" s="18"/>
      <c r="B13" s="19"/>
      <c r="C13" s="19"/>
      <c r="D13" s="19"/>
      <c r="E13" s="21" t="s">
        <v>101</v>
      </c>
      <c r="F13" s="19"/>
      <c r="G13" s="19"/>
      <c r="H13" s="19"/>
      <c r="I13" s="19" t="s">
        <v>17</v>
      </c>
    </row>
    <row r="14" spans="1:9" ht="14.25" customHeight="1" thickBot="1" x14ac:dyDescent="0.3">
      <c r="A14" s="12">
        <v>1</v>
      </c>
      <c r="B14" s="22">
        <v>362906</v>
      </c>
      <c r="C14" s="22">
        <v>517146</v>
      </c>
      <c r="D14" s="99">
        <v>539196</v>
      </c>
      <c r="E14" s="23" t="s">
        <v>108</v>
      </c>
      <c r="F14" s="99">
        <v>50335</v>
      </c>
      <c r="G14" s="22"/>
      <c r="H14" s="22"/>
      <c r="I14" s="12">
        <v>1</v>
      </c>
    </row>
    <row r="15" spans="1:9" ht="14.25" customHeight="1" thickBot="1" x14ac:dyDescent="0.3">
      <c r="A15" s="12">
        <v>2</v>
      </c>
      <c r="B15" s="22"/>
      <c r="C15" s="22"/>
      <c r="D15" s="22"/>
      <c r="E15" s="23"/>
      <c r="F15" s="22"/>
      <c r="G15" s="22"/>
      <c r="H15" s="22"/>
      <c r="I15" s="12">
        <v>2</v>
      </c>
    </row>
    <row r="16" spans="1:9" ht="14.25" customHeight="1" thickBot="1" x14ac:dyDescent="0.3">
      <c r="A16" s="12">
        <v>3</v>
      </c>
      <c r="B16" s="22"/>
      <c r="C16" s="22"/>
      <c r="D16" s="22"/>
      <c r="E16" s="23"/>
      <c r="F16" s="22"/>
      <c r="G16" s="22"/>
      <c r="H16" s="22"/>
      <c r="I16" s="12">
        <v>3</v>
      </c>
    </row>
    <row r="17" spans="1:9" ht="14.25" customHeight="1" thickBot="1" x14ac:dyDescent="0.3">
      <c r="A17" s="12">
        <v>4</v>
      </c>
      <c r="B17" s="22"/>
      <c r="C17" s="22"/>
      <c r="D17" s="22"/>
      <c r="E17" s="23"/>
      <c r="F17" s="22"/>
      <c r="G17" s="22"/>
      <c r="H17" s="22"/>
      <c r="I17" s="12">
        <v>4</v>
      </c>
    </row>
    <row r="18" spans="1:9" ht="14.25" customHeight="1" thickBot="1" x14ac:dyDescent="0.3">
      <c r="A18" s="12">
        <v>5</v>
      </c>
      <c r="B18" s="22"/>
      <c r="C18" s="22"/>
      <c r="D18" s="22"/>
      <c r="E18" s="23"/>
      <c r="F18" s="22"/>
      <c r="G18" s="22"/>
      <c r="H18" s="22"/>
      <c r="I18" s="12">
        <v>5</v>
      </c>
    </row>
    <row r="19" spans="1:9" ht="14.25" customHeight="1" thickBot="1" x14ac:dyDescent="0.3">
      <c r="A19" s="12">
        <v>6</v>
      </c>
      <c r="B19" s="22">
        <v>154240</v>
      </c>
      <c r="C19" s="22">
        <v>26092</v>
      </c>
      <c r="D19" s="22">
        <v>53011</v>
      </c>
      <c r="E19" s="23" t="s">
        <v>107</v>
      </c>
      <c r="F19" s="22">
        <v>40917</v>
      </c>
      <c r="G19" s="22"/>
      <c r="H19" s="22"/>
      <c r="I19" s="12">
        <v>6</v>
      </c>
    </row>
    <row r="20" spans="1:9" ht="14.25" customHeight="1" thickBot="1" x14ac:dyDescent="0.3">
      <c r="A20" s="12">
        <v>7</v>
      </c>
      <c r="B20" s="22">
        <v>0</v>
      </c>
      <c r="C20" s="22">
        <v>0</v>
      </c>
      <c r="D20" s="22">
        <v>0</v>
      </c>
      <c r="E20" s="23" t="s">
        <v>114</v>
      </c>
      <c r="F20" s="22">
        <v>0</v>
      </c>
      <c r="G20" s="22"/>
      <c r="H20" s="22"/>
      <c r="I20" s="12">
        <v>7</v>
      </c>
    </row>
    <row r="21" spans="1:9" ht="14.25" customHeight="1" thickBot="1" x14ac:dyDescent="0.3">
      <c r="A21" s="12">
        <v>8</v>
      </c>
      <c r="B21" s="22"/>
      <c r="C21" s="22"/>
      <c r="D21" s="22" t="s">
        <v>17</v>
      </c>
      <c r="E21" s="23"/>
      <c r="F21" s="22" t="s">
        <v>17</v>
      </c>
      <c r="G21" s="22"/>
      <c r="H21" s="22"/>
      <c r="I21" s="12">
        <v>8</v>
      </c>
    </row>
    <row r="22" spans="1:9" ht="14.25" customHeight="1" thickBot="1" x14ac:dyDescent="0.3">
      <c r="A22" s="12">
        <v>9</v>
      </c>
      <c r="B22" s="22"/>
      <c r="C22" s="22"/>
      <c r="D22" s="22"/>
      <c r="E22" s="23"/>
      <c r="F22" s="22"/>
      <c r="G22" s="22"/>
      <c r="H22" s="22"/>
      <c r="I22" s="12">
        <v>9</v>
      </c>
    </row>
    <row r="23" spans="1:9" ht="14.25" customHeight="1" thickBot="1" x14ac:dyDescent="0.3">
      <c r="A23" s="12">
        <v>10</v>
      </c>
      <c r="B23" s="53"/>
      <c r="C23" s="53"/>
      <c r="D23" s="53"/>
      <c r="E23" s="94"/>
      <c r="F23" s="53"/>
      <c r="G23" s="53"/>
      <c r="H23" s="53"/>
      <c r="I23" s="12">
        <v>10</v>
      </c>
    </row>
    <row r="24" spans="1:9" ht="14.25" customHeight="1" thickBot="1" x14ac:dyDescent="0.3">
      <c r="A24" s="12">
        <v>11</v>
      </c>
      <c r="B24" s="53"/>
      <c r="C24" s="53"/>
      <c r="D24" s="53"/>
      <c r="E24" s="94"/>
      <c r="F24" s="53"/>
      <c r="G24" s="53"/>
      <c r="H24" s="53"/>
      <c r="I24" s="12">
        <v>11</v>
      </c>
    </row>
    <row r="25" spans="1:9" ht="14.25" customHeight="1" thickBot="1" x14ac:dyDescent="0.3">
      <c r="A25" s="12">
        <v>12</v>
      </c>
      <c r="B25" s="22">
        <f>SUM(B14:B24)</f>
        <v>517146</v>
      </c>
      <c r="C25" s="22">
        <f>SUM(C14:C24)</f>
        <v>543238</v>
      </c>
      <c r="D25" s="22">
        <f>SUM(D14:D24)</f>
        <v>592207</v>
      </c>
      <c r="E25" s="23" t="s">
        <v>74</v>
      </c>
      <c r="F25" s="22">
        <f>SUM(F14:F24)</f>
        <v>91252</v>
      </c>
      <c r="G25" s="22"/>
      <c r="H25" s="22"/>
      <c r="I25" s="12">
        <v>12</v>
      </c>
    </row>
    <row r="26" spans="1:9" ht="14.25" customHeight="1" thickBot="1" x14ac:dyDescent="0.3">
      <c r="A26" s="83" t="s">
        <v>17</v>
      </c>
      <c r="B26" s="24" t="s">
        <v>17</v>
      </c>
      <c r="C26" s="24" t="s">
        <v>17</v>
      </c>
      <c r="D26" s="24" t="s">
        <v>17</v>
      </c>
      <c r="E26" s="21" t="s">
        <v>102</v>
      </c>
      <c r="F26" s="24" t="s">
        <v>17</v>
      </c>
      <c r="G26" s="24" t="s">
        <v>17</v>
      </c>
      <c r="H26" s="24" t="s">
        <v>17</v>
      </c>
      <c r="I26" s="19" t="s">
        <v>17</v>
      </c>
    </row>
    <row r="27" spans="1:9" ht="14.25" customHeight="1" thickBot="1" x14ac:dyDescent="0.3">
      <c r="A27" s="12">
        <v>1</v>
      </c>
      <c r="B27" s="22"/>
      <c r="C27" s="22"/>
      <c r="D27" s="22"/>
      <c r="E27" s="23"/>
      <c r="F27" s="22"/>
      <c r="G27" s="22"/>
      <c r="H27" s="22"/>
      <c r="I27" s="12">
        <v>1</v>
      </c>
    </row>
    <row r="28" spans="1:9" ht="14.25" customHeight="1" thickBot="1" x14ac:dyDescent="0.3">
      <c r="A28" s="12">
        <v>2</v>
      </c>
      <c r="B28" s="22"/>
      <c r="C28" s="22"/>
      <c r="D28" s="22"/>
      <c r="E28" s="23"/>
      <c r="F28" s="22"/>
      <c r="G28" s="22"/>
      <c r="H28" s="22"/>
      <c r="I28" s="12">
        <v>2</v>
      </c>
    </row>
    <row r="29" spans="1:9" ht="14.25" customHeight="1" thickBot="1" x14ac:dyDescent="0.3">
      <c r="A29" s="12">
        <v>3</v>
      </c>
      <c r="B29" s="22">
        <v>0</v>
      </c>
      <c r="C29" s="22">
        <v>0</v>
      </c>
      <c r="D29" s="99">
        <v>592207</v>
      </c>
      <c r="E29" s="23" t="s">
        <v>103</v>
      </c>
      <c r="F29" s="99">
        <v>91252</v>
      </c>
      <c r="G29" s="22"/>
      <c r="H29" s="22"/>
      <c r="I29" s="12">
        <v>3</v>
      </c>
    </row>
    <row r="30" spans="1:9" ht="14.25" customHeight="1" thickBot="1" x14ac:dyDescent="0.3">
      <c r="A30" s="12">
        <v>4</v>
      </c>
      <c r="B30" s="22">
        <v>0</v>
      </c>
      <c r="C30" s="22">
        <v>27337</v>
      </c>
      <c r="D30" s="22">
        <v>0</v>
      </c>
      <c r="E30" s="23" t="s">
        <v>118</v>
      </c>
      <c r="F30" s="22">
        <v>0</v>
      </c>
      <c r="G30" s="22"/>
      <c r="H30" s="22"/>
      <c r="I30" s="12">
        <v>4</v>
      </c>
    </row>
    <row r="31" spans="1:9" ht="14.25" customHeight="1" thickBot="1" x14ac:dyDescent="0.3">
      <c r="A31" s="12">
        <v>5</v>
      </c>
      <c r="B31" s="22"/>
      <c r="C31" s="22"/>
      <c r="D31" s="22"/>
      <c r="E31" s="23"/>
      <c r="F31" s="22"/>
      <c r="G31" s="22"/>
      <c r="H31" s="22"/>
      <c r="I31" s="12">
        <v>5</v>
      </c>
    </row>
    <row r="32" spans="1:9" ht="14.25" customHeight="1" thickBot="1" x14ac:dyDescent="0.3">
      <c r="A32" s="12">
        <v>6</v>
      </c>
      <c r="B32" s="22"/>
      <c r="C32" s="22"/>
      <c r="D32" s="22"/>
      <c r="E32" s="23"/>
      <c r="F32" s="22"/>
      <c r="G32" s="22"/>
      <c r="H32" s="22"/>
      <c r="I32" s="12">
        <v>6</v>
      </c>
    </row>
    <row r="33" spans="1:9" ht="14.25" customHeight="1" thickBot="1" x14ac:dyDescent="0.3">
      <c r="A33" s="12">
        <v>7</v>
      </c>
      <c r="B33" s="22"/>
      <c r="C33" s="22"/>
      <c r="D33" s="22"/>
      <c r="E33" s="23"/>
      <c r="F33" s="22"/>
      <c r="G33" s="22"/>
      <c r="H33" s="22"/>
      <c r="I33" s="12">
        <v>7</v>
      </c>
    </row>
    <row r="34" spans="1:9" ht="14.25" customHeight="1" thickBot="1" x14ac:dyDescent="0.3">
      <c r="A34" s="12">
        <v>8</v>
      </c>
      <c r="B34" s="22"/>
      <c r="C34" s="22"/>
      <c r="D34" s="22"/>
      <c r="E34" s="23"/>
      <c r="F34" s="22"/>
      <c r="G34" s="22"/>
      <c r="H34" s="22"/>
      <c r="I34" s="12">
        <v>8</v>
      </c>
    </row>
    <row r="35" spans="1:9" ht="14.25" customHeight="1" thickBot="1" x14ac:dyDescent="0.3">
      <c r="A35" s="12">
        <v>9</v>
      </c>
      <c r="B35" s="22"/>
      <c r="C35" s="22"/>
      <c r="D35" s="22"/>
      <c r="E35" s="23"/>
      <c r="F35" s="22"/>
      <c r="G35" s="22"/>
      <c r="H35" s="22"/>
      <c r="I35" s="12">
        <v>9</v>
      </c>
    </row>
    <row r="36" spans="1:9" ht="14.25" customHeight="1" thickBot="1" x14ac:dyDescent="0.3">
      <c r="A36" s="12">
        <v>10</v>
      </c>
      <c r="B36" s="22"/>
      <c r="C36" s="22"/>
      <c r="D36" s="22"/>
      <c r="E36" s="23"/>
      <c r="F36" s="22"/>
      <c r="G36" s="22"/>
      <c r="H36" s="22"/>
      <c r="I36" s="12">
        <v>10</v>
      </c>
    </row>
    <row r="37" spans="1:9" ht="14.25" customHeight="1" thickBot="1" x14ac:dyDescent="0.3">
      <c r="A37" s="12">
        <v>11</v>
      </c>
      <c r="B37" s="22"/>
      <c r="C37" s="22"/>
      <c r="D37" s="22"/>
      <c r="E37" s="23"/>
      <c r="F37" s="22"/>
      <c r="G37" s="22"/>
      <c r="H37" s="22"/>
      <c r="I37" s="12">
        <v>11</v>
      </c>
    </row>
    <row r="38" spans="1:9" ht="14.25" customHeight="1" thickBot="1" x14ac:dyDescent="0.3">
      <c r="A38" s="12">
        <v>12</v>
      </c>
      <c r="B38" s="22"/>
      <c r="C38" s="22"/>
      <c r="D38" s="22"/>
      <c r="E38" s="23"/>
      <c r="F38" s="22"/>
      <c r="G38" s="22"/>
      <c r="H38" s="22"/>
      <c r="I38" s="12">
        <v>12</v>
      </c>
    </row>
    <row r="39" spans="1:9" ht="14.25" customHeight="1" thickBot="1" x14ac:dyDescent="0.3">
      <c r="A39" s="12">
        <v>13</v>
      </c>
      <c r="B39" s="22"/>
      <c r="C39" s="22"/>
      <c r="D39" s="22"/>
      <c r="E39" s="23"/>
      <c r="F39" s="22"/>
      <c r="G39" s="22"/>
      <c r="H39" s="22"/>
      <c r="I39" s="12">
        <v>13</v>
      </c>
    </row>
    <row r="40" spans="1:9" ht="14.25" customHeight="1" thickBot="1" x14ac:dyDescent="0.3">
      <c r="A40" s="12">
        <v>14</v>
      </c>
      <c r="B40" s="22"/>
      <c r="C40" s="22"/>
      <c r="D40" s="22"/>
      <c r="E40" s="23"/>
      <c r="F40" s="22"/>
      <c r="G40" s="22"/>
      <c r="H40" s="22"/>
      <c r="I40" s="12">
        <v>14</v>
      </c>
    </row>
    <row r="41" spans="1:9" ht="14.25" customHeight="1" thickBot="1" x14ac:dyDescent="0.3">
      <c r="A41" s="12">
        <v>15</v>
      </c>
      <c r="B41" s="22"/>
      <c r="C41" s="22"/>
      <c r="D41" s="22"/>
      <c r="E41" s="23"/>
      <c r="F41" s="22"/>
      <c r="G41" s="22"/>
      <c r="H41" s="22"/>
      <c r="I41" s="12">
        <v>15</v>
      </c>
    </row>
    <row r="42" spans="1:9" ht="14.25" customHeight="1" thickBot="1" x14ac:dyDescent="0.3">
      <c r="A42" s="12">
        <v>16</v>
      </c>
      <c r="B42" s="22">
        <f>B25-SUM(B27:B41)</f>
        <v>517146</v>
      </c>
      <c r="C42" s="22">
        <f>C25-SUM(C27:C41)</f>
        <v>515901</v>
      </c>
      <c r="D42" s="22">
        <f>D25-SUM(D27:D41)</f>
        <v>0</v>
      </c>
      <c r="E42" s="23" t="s">
        <v>104</v>
      </c>
      <c r="F42" s="22">
        <f>F25-SUM(F27:F41)</f>
        <v>0</v>
      </c>
      <c r="G42" s="22"/>
      <c r="H42" s="22"/>
      <c r="I42" s="12">
        <v>16</v>
      </c>
    </row>
    <row r="43" spans="1:9" ht="14.25" customHeight="1" thickBot="1" x14ac:dyDescent="0.3">
      <c r="A43" s="12">
        <v>17</v>
      </c>
      <c r="B43" s="22">
        <f>SUM(B27:B41)</f>
        <v>0</v>
      </c>
      <c r="C43" s="22">
        <f>SUM(C27:C41)</f>
        <v>27337</v>
      </c>
      <c r="D43" s="99">
        <f>SUM(D27:D41)</f>
        <v>592207</v>
      </c>
      <c r="E43" s="23" t="s">
        <v>100</v>
      </c>
      <c r="F43" s="99">
        <f>SUM(F27:F41)</f>
        <v>91252</v>
      </c>
      <c r="G43" s="22"/>
      <c r="H43" s="22"/>
      <c r="I43" s="12">
        <v>17</v>
      </c>
    </row>
    <row r="44" spans="1:9" ht="14.25" customHeight="1" x14ac:dyDescent="0.25">
      <c r="A44" s="15"/>
      <c r="B44" s="15"/>
      <c r="C44" s="15"/>
      <c r="D44" s="15"/>
      <c r="E44" s="15"/>
      <c r="F44" s="15"/>
      <c r="G44" s="15"/>
      <c r="H44" s="15"/>
      <c r="I44" s="15"/>
    </row>
  </sheetData>
  <customSheetViews>
    <customSheetView guid="{D57C23B3-4AFB-4D4C-882A-DCC0EBD92C95}" showPageBreaks="1" fitToPage="1" printArea="1" topLeftCell="A28">
      <selection activeCell="J20" sqref="J20"/>
      <pageMargins left="0.5" right="0.5" top="0.5" bottom="0.51" header="0.5" footer="0.5"/>
      <printOptions horizontalCentered="1" verticalCentered="1"/>
      <pageSetup scale="82" orientation="landscape" r:id="rId1"/>
      <headerFooter alignWithMargins="0">
        <oddFooter>Page &amp;P</oddFooter>
      </headerFooter>
    </customSheetView>
    <customSheetView guid="{52831A60-8B15-49B6-BFB9-0F7196D250F7}" fitToPage="1">
      <selection sqref="A1:I1048576"/>
      <pageMargins left="0.5" right="0.5" top="0.5" bottom="0.51" header="0.5" footer="0.5"/>
      <printOptions horizontalCentered="1" verticalCentered="1"/>
      <pageSetup scale="82" orientation="landscape" verticalDpi="360" r:id="rId2"/>
      <headerFooter alignWithMargins="0">
        <oddFooter>Page &amp;P</oddFooter>
      </headerFooter>
    </customSheetView>
    <customSheetView guid="{4DB09892-1489-4485-B504-263C98556D3A}" showPageBreaks="1" fitToPage="1" printArea="1" topLeftCell="A7">
      <selection activeCell="C16" sqref="C16"/>
      <pageMargins left="0.5" right="0.5" top="0.5" bottom="0.51" header="0.5" footer="0.5"/>
      <printOptions horizontalCentered="1" vertic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 verticalCentered="1"/>
  <pageMargins left="0.5" right="0.5" top="0.5" bottom="0.51" header="0.5" footer="0.5"/>
  <pageSetup scale="82" orientation="landscape" r:id="rId4"/>
  <headerFooter alignWithMargins="0"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10" zoomScaleNormal="100" workbookViewId="0">
      <selection activeCell="G31" sqref="G31"/>
    </sheetView>
  </sheetViews>
  <sheetFormatPr defaultColWidth="9.140625" defaultRowHeight="14.25" customHeight="1" x14ac:dyDescent="0.25"/>
  <cols>
    <col min="1" max="1" width="3.7109375" style="46" customWidth="1"/>
    <col min="2" max="2" width="19.42578125" style="46" customWidth="1"/>
    <col min="3" max="3" width="15.85546875" style="46" customWidth="1"/>
    <col min="4" max="4" width="16.5703125" style="46" customWidth="1"/>
    <col min="5" max="5" width="47.140625" style="46" customWidth="1"/>
    <col min="6" max="6" width="15.7109375" style="46" customWidth="1"/>
    <col min="7" max="7" width="19.28515625" style="46" customWidth="1"/>
    <col min="8" max="8" width="16.7109375" style="46" customWidth="1"/>
    <col min="9" max="9" width="3.7109375" style="46" customWidth="1"/>
    <col min="10" max="16384" width="9.140625" style="46"/>
  </cols>
  <sheetData>
    <row r="1" spans="1:9" ht="14.25" customHeight="1" x14ac:dyDescent="0.25">
      <c r="A1" s="15"/>
      <c r="B1" s="15"/>
      <c r="C1" s="15"/>
      <c r="D1" s="15"/>
      <c r="E1" s="15" t="s">
        <v>33</v>
      </c>
      <c r="F1" s="15"/>
      <c r="G1" s="27"/>
      <c r="H1" s="27"/>
      <c r="I1" s="27"/>
    </row>
    <row r="2" spans="1:9" ht="14.25" customHeight="1" x14ac:dyDescent="0.25">
      <c r="A2" s="17"/>
      <c r="B2" s="15"/>
      <c r="C2" s="15"/>
      <c r="D2" s="15"/>
      <c r="E2" s="15" t="s">
        <v>24</v>
      </c>
      <c r="F2" s="15"/>
      <c r="G2" s="15"/>
      <c r="H2" s="27"/>
      <c r="I2" s="27"/>
    </row>
    <row r="3" spans="1:9" ht="14.25" customHeight="1" x14ac:dyDescent="0.25">
      <c r="A3" s="15"/>
      <c r="B3" s="30"/>
      <c r="C3" s="30"/>
      <c r="D3" s="30"/>
      <c r="E3" s="27"/>
      <c r="F3" s="17"/>
      <c r="G3" s="27"/>
      <c r="H3" s="30"/>
      <c r="I3" s="27"/>
    </row>
    <row r="4" spans="1:9" ht="14.25" customHeight="1" x14ac:dyDescent="0.25">
      <c r="A4" s="27"/>
      <c r="B4" s="30"/>
      <c r="C4" s="30"/>
      <c r="D4" s="30"/>
      <c r="E4" s="27"/>
      <c r="F4" s="17"/>
      <c r="G4" s="27"/>
      <c r="H4" s="30"/>
      <c r="I4" s="27"/>
    </row>
    <row r="5" spans="1:9" ht="14.25" customHeight="1" x14ac:dyDescent="0.25">
      <c r="A5" s="27"/>
      <c r="B5" s="30"/>
      <c r="C5" s="30"/>
      <c r="D5" s="30"/>
      <c r="E5" s="27"/>
      <c r="F5" s="17"/>
      <c r="G5" s="27"/>
      <c r="H5" s="30"/>
      <c r="I5" s="27"/>
    </row>
    <row r="6" spans="1:9" ht="14.25" customHeight="1" x14ac:dyDescent="0.25">
      <c r="A6" s="15"/>
      <c r="B6" s="27"/>
      <c r="C6" s="27"/>
      <c r="D6" s="15"/>
      <c r="E6" s="32" t="s">
        <v>34</v>
      </c>
      <c r="F6" s="27"/>
      <c r="G6" s="32" t="s">
        <v>2</v>
      </c>
      <c r="H6" s="27"/>
      <c r="I6" s="27"/>
    </row>
    <row r="7" spans="1:9" ht="14.25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4.25" customHeight="1" thickBot="1" x14ac:dyDescent="0.3">
      <c r="A8" s="33"/>
      <c r="B8" s="34"/>
      <c r="C8" s="11" t="s">
        <v>3</v>
      </c>
      <c r="D8" s="35"/>
      <c r="E8" s="33"/>
      <c r="F8" s="35"/>
      <c r="G8" s="12" t="s">
        <v>145</v>
      </c>
      <c r="H8" s="35"/>
      <c r="I8" s="33"/>
    </row>
    <row r="9" spans="1:9" ht="14.25" customHeight="1" x14ac:dyDescent="0.25">
      <c r="A9" s="37"/>
      <c r="B9" s="13" t="s">
        <v>4</v>
      </c>
      <c r="C9" s="13" t="s">
        <v>4</v>
      </c>
      <c r="D9" s="13" t="s">
        <v>5</v>
      </c>
      <c r="E9" s="15" t="s">
        <v>32</v>
      </c>
      <c r="F9" s="37"/>
      <c r="G9" s="37"/>
      <c r="H9" s="37"/>
      <c r="I9" s="37"/>
    </row>
    <row r="10" spans="1:9" ht="14.25" customHeight="1" x14ac:dyDescent="0.25">
      <c r="A10" s="37"/>
      <c r="B10" s="13" t="s">
        <v>6</v>
      </c>
      <c r="C10" s="13" t="s">
        <v>7</v>
      </c>
      <c r="D10" s="13" t="s">
        <v>8</v>
      </c>
      <c r="E10" s="13" t="s">
        <v>24</v>
      </c>
      <c r="F10" s="13" t="s">
        <v>10</v>
      </c>
      <c r="G10" s="13" t="s">
        <v>11</v>
      </c>
      <c r="H10" s="13" t="s">
        <v>12</v>
      </c>
      <c r="I10" s="37"/>
    </row>
    <row r="11" spans="1:9" ht="14.25" customHeight="1" thickBot="1" x14ac:dyDescent="0.3">
      <c r="A11" s="39"/>
      <c r="B11" s="16" t="s">
        <v>133</v>
      </c>
      <c r="C11" s="16" t="s">
        <v>135</v>
      </c>
      <c r="D11" s="96" t="s">
        <v>143</v>
      </c>
      <c r="E11" s="39"/>
      <c r="F11" s="13" t="s">
        <v>13</v>
      </c>
      <c r="G11" s="13" t="s">
        <v>14</v>
      </c>
      <c r="H11" s="13" t="s">
        <v>15</v>
      </c>
      <c r="I11" s="39"/>
    </row>
    <row r="12" spans="1:9" ht="14.25" customHeight="1" thickBot="1" x14ac:dyDescent="0.3">
      <c r="A12" s="39"/>
      <c r="B12" s="13"/>
      <c r="C12" s="13"/>
      <c r="D12" s="17"/>
      <c r="E12" s="97" t="s">
        <v>101</v>
      </c>
      <c r="F12" s="12"/>
      <c r="G12" s="12"/>
      <c r="H12" s="12"/>
      <c r="I12" s="39"/>
    </row>
    <row r="13" spans="1:9" ht="14.25" customHeight="1" thickBot="1" x14ac:dyDescent="0.3">
      <c r="A13" s="42"/>
      <c r="B13" s="43"/>
      <c r="C13" s="43"/>
      <c r="D13" s="43"/>
      <c r="E13" s="23" t="s">
        <v>112</v>
      </c>
      <c r="F13" s="43"/>
      <c r="G13" s="43"/>
      <c r="H13" s="43"/>
      <c r="I13" s="43" t="s">
        <v>17</v>
      </c>
    </row>
    <row r="14" spans="1:9" ht="14.25" customHeight="1" thickBot="1" x14ac:dyDescent="0.3">
      <c r="A14" s="12">
        <v>1</v>
      </c>
      <c r="B14" s="22">
        <v>48182</v>
      </c>
      <c r="C14" s="22">
        <v>81405</v>
      </c>
      <c r="D14" s="22">
        <v>86014</v>
      </c>
      <c r="E14" s="23" t="s">
        <v>108</v>
      </c>
      <c r="F14" s="22">
        <v>53101</v>
      </c>
      <c r="G14" s="22"/>
      <c r="H14" s="22"/>
      <c r="I14" s="12">
        <v>1</v>
      </c>
    </row>
    <row r="15" spans="1:9" ht="14.25" customHeight="1" thickBot="1" x14ac:dyDescent="0.3">
      <c r="A15" s="12">
        <v>2</v>
      </c>
      <c r="B15" s="22"/>
      <c r="C15" s="22"/>
      <c r="D15" s="22"/>
      <c r="E15" s="23"/>
      <c r="F15" s="22"/>
      <c r="G15" s="22"/>
      <c r="H15" s="22"/>
      <c r="I15" s="12">
        <v>2</v>
      </c>
    </row>
    <row r="16" spans="1:9" ht="14.25" customHeight="1" thickBot="1" x14ac:dyDescent="0.3">
      <c r="A16" s="12">
        <v>3</v>
      </c>
      <c r="B16" s="22"/>
      <c r="C16" s="22"/>
      <c r="D16" s="22"/>
      <c r="E16" s="23"/>
      <c r="F16" s="22"/>
      <c r="G16" s="22"/>
      <c r="H16" s="22"/>
      <c r="I16" s="12">
        <v>3</v>
      </c>
    </row>
    <row r="17" spans="1:9" ht="14.25" customHeight="1" thickBot="1" x14ac:dyDescent="0.3">
      <c r="A17" s="12">
        <v>4</v>
      </c>
      <c r="B17" s="22"/>
      <c r="C17" s="22"/>
      <c r="D17" s="22"/>
      <c r="E17" s="23"/>
      <c r="F17" s="22"/>
      <c r="G17" s="22"/>
      <c r="H17" s="22"/>
      <c r="I17" s="12">
        <v>4</v>
      </c>
    </row>
    <row r="18" spans="1:9" ht="14.25" customHeight="1" thickBot="1" x14ac:dyDescent="0.3">
      <c r="A18" s="12">
        <v>5</v>
      </c>
      <c r="B18" s="22">
        <v>48439</v>
      </c>
      <c r="C18" s="22">
        <v>10000</v>
      </c>
      <c r="D18" s="22">
        <v>0</v>
      </c>
      <c r="E18" s="23" t="s">
        <v>109</v>
      </c>
      <c r="F18" s="22">
        <v>0</v>
      </c>
      <c r="G18" s="22"/>
      <c r="H18" s="22"/>
      <c r="I18" s="12">
        <v>5</v>
      </c>
    </row>
    <row r="19" spans="1:9" ht="14.25" customHeight="1" thickBot="1" x14ac:dyDescent="0.3">
      <c r="A19" s="12">
        <v>6</v>
      </c>
      <c r="B19" s="22">
        <v>0</v>
      </c>
      <c r="C19" s="22">
        <v>0</v>
      </c>
      <c r="D19" s="22">
        <v>0</v>
      </c>
      <c r="E19" s="23" t="s">
        <v>111</v>
      </c>
      <c r="F19" s="22">
        <v>0</v>
      </c>
      <c r="G19" s="22"/>
      <c r="H19" s="22"/>
      <c r="I19" s="12">
        <v>6</v>
      </c>
    </row>
    <row r="20" spans="1:9" ht="14.25" customHeight="1" thickBot="1" x14ac:dyDescent="0.3">
      <c r="A20" s="12">
        <v>7</v>
      </c>
      <c r="B20" s="22" t="s">
        <v>17</v>
      </c>
      <c r="C20" s="22" t="s">
        <v>17</v>
      </c>
      <c r="D20" s="22" t="s">
        <v>17</v>
      </c>
      <c r="E20" s="23"/>
      <c r="F20" s="22" t="s">
        <v>17</v>
      </c>
      <c r="G20" s="22"/>
      <c r="H20" s="22"/>
      <c r="I20" s="12">
        <v>7</v>
      </c>
    </row>
    <row r="21" spans="1:9" ht="14.25" customHeight="1" thickBot="1" x14ac:dyDescent="0.3">
      <c r="A21" s="12">
        <v>8</v>
      </c>
      <c r="B21" s="22"/>
      <c r="C21" s="22"/>
      <c r="D21" s="22" t="s">
        <v>17</v>
      </c>
      <c r="E21" s="23"/>
      <c r="F21" s="22" t="s">
        <v>17</v>
      </c>
      <c r="G21" s="22"/>
      <c r="H21" s="22"/>
      <c r="I21" s="12">
        <v>8</v>
      </c>
    </row>
    <row r="22" spans="1:9" ht="14.25" customHeight="1" thickBot="1" x14ac:dyDescent="0.3">
      <c r="A22" s="12">
        <v>9</v>
      </c>
      <c r="B22" s="22">
        <f>SUM(B14:B21)</f>
        <v>96621</v>
      </c>
      <c r="C22" s="22">
        <f>SUM(C14:C21)</f>
        <v>91405</v>
      </c>
      <c r="D22" s="22">
        <f>SUM(D14:D19)</f>
        <v>86014</v>
      </c>
      <c r="E22" s="23" t="s">
        <v>106</v>
      </c>
      <c r="F22" s="22">
        <f>SUM(F14:F19)</f>
        <v>53101</v>
      </c>
      <c r="G22" s="22"/>
      <c r="H22" s="22"/>
      <c r="I22" s="12">
        <v>9</v>
      </c>
    </row>
    <row r="23" spans="1:9" ht="14.25" customHeight="1" thickBot="1" x14ac:dyDescent="0.3">
      <c r="A23" s="12">
        <v>10</v>
      </c>
      <c r="B23" s="53"/>
      <c r="C23" s="53"/>
      <c r="D23" s="53"/>
      <c r="E23" s="94"/>
      <c r="F23" s="53"/>
      <c r="G23" s="53"/>
      <c r="H23" s="53"/>
      <c r="I23" s="12">
        <v>10</v>
      </c>
    </row>
    <row r="24" spans="1:9" ht="14.25" customHeight="1" thickBot="1" x14ac:dyDescent="0.3">
      <c r="A24" s="12">
        <v>11</v>
      </c>
      <c r="B24" s="53"/>
      <c r="C24" s="53"/>
      <c r="D24" s="53"/>
      <c r="E24" s="94"/>
      <c r="F24" s="53"/>
      <c r="G24" s="53"/>
      <c r="H24" s="53"/>
      <c r="I24" s="12">
        <v>11</v>
      </c>
    </row>
    <row r="25" spans="1:9" ht="14.25" customHeight="1" thickBot="1" x14ac:dyDescent="0.3">
      <c r="A25" s="12">
        <v>12</v>
      </c>
      <c r="B25" s="22">
        <f>SUM(B22:B24)</f>
        <v>96621</v>
      </c>
      <c r="C25" s="22">
        <f>SUM(C22:C24)</f>
        <v>91405</v>
      </c>
      <c r="D25" s="22">
        <f>SUM(D22:D23)</f>
        <v>86014</v>
      </c>
      <c r="E25" s="23" t="s">
        <v>110</v>
      </c>
      <c r="F25" s="22">
        <f>SUM(F22:F23)</f>
        <v>53101</v>
      </c>
      <c r="G25" s="22"/>
      <c r="H25" s="22"/>
      <c r="I25" s="12">
        <v>12</v>
      </c>
    </row>
    <row r="26" spans="1:9" ht="14.25" customHeight="1" thickBot="1" x14ac:dyDescent="0.3">
      <c r="A26" s="83" t="s">
        <v>17</v>
      </c>
      <c r="B26" s="24" t="s">
        <v>17</v>
      </c>
      <c r="C26" s="24" t="s">
        <v>17</v>
      </c>
      <c r="D26" s="24" t="s">
        <v>17</v>
      </c>
      <c r="E26" s="21" t="s">
        <v>102</v>
      </c>
      <c r="F26" s="24" t="s">
        <v>17</v>
      </c>
      <c r="G26" s="24"/>
      <c r="H26" s="24"/>
      <c r="I26" s="19" t="s">
        <v>17</v>
      </c>
    </row>
    <row r="27" spans="1:9" ht="14.25" customHeight="1" thickBot="1" x14ac:dyDescent="0.3">
      <c r="A27" s="12">
        <v>1</v>
      </c>
      <c r="B27" s="22"/>
      <c r="C27" s="22"/>
      <c r="D27" s="22"/>
      <c r="E27" s="23"/>
      <c r="F27" s="22"/>
      <c r="G27" s="22"/>
      <c r="H27" s="22"/>
      <c r="I27" s="12">
        <v>1</v>
      </c>
    </row>
    <row r="28" spans="1:9" ht="14.25" customHeight="1" thickBot="1" x14ac:dyDescent="0.3">
      <c r="A28" s="12">
        <v>2</v>
      </c>
      <c r="B28" s="22" t="s">
        <v>17</v>
      </c>
      <c r="C28" s="22" t="s">
        <v>17</v>
      </c>
      <c r="D28" s="22" t="s">
        <v>17</v>
      </c>
      <c r="E28" s="23"/>
      <c r="F28" s="22" t="s">
        <v>17</v>
      </c>
      <c r="G28" s="22"/>
      <c r="H28" s="22"/>
      <c r="I28" s="12">
        <v>2</v>
      </c>
    </row>
    <row r="29" spans="1:9" ht="14.25" customHeight="1" thickBot="1" x14ac:dyDescent="0.3">
      <c r="A29" s="12">
        <v>3</v>
      </c>
      <c r="B29" s="22">
        <v>15216</v>
      </c>
      <c r="C29" s="22">
        <v>18958</v>
      </c>
      <c r="D29" s="99">
        <v>86014</v>
      </c>
      <c r="E29" s="23" t="s">
        <v>103</v>
      </c>
      <c r="F29" s="99">
        <v>53101</v>
      </c>
      <c r="G29" s="22"/>
      <c r="H29" s="22"/>
      <c r="I29" s="12">
        <v>3</v>
      </c>
    </row>
    <row r="30" spans="1:9" ht="14.25" customHeight="1" thickBot="1" x14ac:dyDescent="0.3">
      <c r="A30" s="12">
        <v>4</v>
      </c>
      <c r="B30" s="22"/>
      <c r="C30" s="22"/>
      <c r="D30" s="22"/>
      <c r="E30" s="23"/>
      <c r="F30" s="22"/>
      <c r="G30" s="22"/>
      <c r="H30" s="22"/>
      <c r="I30" s="12">
        <v>4</v>
      </c>
    </row>
    <row r="31" spans="1:9" ht="14.25" customHeight="1" thickBot="1" x14ac:dyDescent="0.3">
      <c r="A31" s="12">
        <v>5</v>
      </c>
      <c r="B31" s="22"/>
      <c r="C31" s="22"/>
      <c r="D31" s="22"/>
      <c r="E31" s="23"/>
      <c r="F31" s="22"/>
      <c r="G31" s="22"/>
      <c r="H31" s="22"/>
      <c r="I31" s="12">
        <v>5</v>
      </c>
    </row>
    <row r="32" spans="1:9" ht="14.25" customHeight="1" thickBot="1" x14ac:dyDescent="0.3">
      <c r="A32" s="12">
        <v>6</v>
      </c>
      <c r="B32" s="22"/>
      <c r="C32" s="22"/>
      <c r="D32" s="22"/>
      <c r="E32" s="23"/>
      <c r="F32" s="22"/>
      <c r="G32" s="22"/>
      <c r="H32" s="22"/>
      <c r="I32" s="12">
        <v>6</v>
      </c>
    </row>
    <row r="33" spans="1:9" ht="14.25" customHeight="1" thickBot="1" x14ac:dyDescent="0.3">
      <c r="A33" s="12">
        <v>7</v>
      </c>
      <c r="B33" s="22"/>
      <c r="C33" s="22"/>
      <c r="D33" s="22"/>
      <c r="E33" s="23"/>
      <c r="F33" s="22"/>
      <c r="G33" s="22"/>
      <c r="H33" s="22"/>
      <c r="I33" s="12">
        <v>7</v>
      </c>
    </row>
    <row r="34" spans="1:9" ht="14.25" customHeight="1" thickBot="1" x14ac:dyDescent="0.3">
      <c r="A34" s="12">
        <v>8</v>
      </c>
      <c r="B34" s="22"/>
      <c r="C34" s="22"/>
      <c r="D34" s="22"/>
      <c r="E34" s="23"/>
      <c r="F34" s="22"/>
      <c r="G34" s="22"/>
      <c r="H34" s="22"/>
      <c r="I34" s="12">
        <v>8</v>
      </c>
    </row>
    <row r="35" spans="1:9" ht="14.25" customHeight="1" thickBot="1" x14ac:dyDescent="0.3">
      <c r="A35" s="12">
        <v>9</v>
      </c>
      <c r="B35" s="22"/>
      <c r="C35" s="22"/>
      <c r="D35" s="22"/>
      <c r="E35" s="23"/>
      <c r="F35" s="22"/>
      <c r="G35" s="22"/>
      <c r="H35" s="22"/>
      <c r="I35" s="12">
        <v>9</v>
      </c>
    </row>
    <row r="36" spans="1:9" ht="14.25" customHeight="1" thickBot="1" x14ac:dyDescent="0.3">
      <c r="A36" s="12">
        <v>10</v>
      </c>
      <c r="B36" s="22"/>
      <c r="C36" s="22"/>
      <c r="D36" s="22"/>
      <c r="E36" s="23"/>
      <c r="F36" s="22"/>
      <c r="G36" s="22"/>
      <c r="H36" s="22"/>
      <c r="I36" s="12">
        <v>10</v>
      </c>
    </row>
    <row r="37" spans="1:9" ht="14.25" customHeight="1" thickBot="1" x14ac:dyDescent="0.3">
      <c r="A37" s="12">
        <v>11</v>
      </c>
      <c r="B37" s="22"/>
      <c r="C37" s="22"/>
      <c r="D37" s="22"/>
      <c r="E37" s="23"/>
      <c r="F37" s="22"/>
      <c r="G37" s="22"/>
      <c r="H37" s="22"/>
      <c r="I37" s="12">
        <v>11</v>
      </c>
    </row>
    <row r="38" spans="1:9" ht="14.25" customHeight="1" thickBot="1" x14ac:dyDescent="0.3">
      <c r="A38" s="12">
        <v>12</v>
      </c>
      <c r="B38" s="22"/>
      <c r="C38" s="22"/>
      <c r="D38" s="22"/>
      <c r="E38" s="23"/>
      <c r="F38" s="22"/>
      <c r="G38" s="22"/>
      <c r="H38" s="22"/>
      <c r="I38" s="12">
        <v>12</v>
      </c>
    </row>
    <row r="39" spans="1:9" ht="14.25" customHeight="1" thickBot="1" x14ac:dyDescent="0.3">
      <c r="A39" s="12">
        <v>13</v>
      </c>
      <c r="B39" s="22"/>
      <c r="C39" s="22"/>
      <c r="D39" s="22"/>
      <c r="E39" s="23"/>
      <c r="F39" s="22"/>
      <c r="G39" s="22"/>
      <c r="H39" s="22"/>
      <c r="I39" s="12">
        <v>13</v>
      </c>
    </row>
    <row r="40" spans="1:9" ht="14.25" customHeight="1" thickBot="1" x14ac:dyDescent="0.3">
      <c r="A40" s="12">
        <v>14</v>
      </c>
      <c r="B40" s="22">
        <f>B25-SUM(B27:B39)</f>
        <v>81405</v>
      </c>
      <c r="C40" s="22">
        <f>C25-SUM(C27:C39)</f>
        <v>72447</v>
      </c>
      <c r="D40" s="22">
        <f>D25-D29</f>
        <v>0</v>
      </c>
      <c r="E40" s="23" t="s">
        <v>104</v>
      </c>
      <c r="F40" s="22">
        <f>F25-F29</f>
        <v>0</v>
      </c>
      <c r="G40" s="22"/>
      <c r="H40" s="22"/>
      <c r="I40" s="12">
        <v>14</v>
      </c>
    </row>
    <row r="41" spans="1:9" ht="14.25" customHeight="1" thickBot="1" x14ac:dyDescent="0.3">
      <c r="A41" s="12">
        <v>15</v>
      </c>
      <c r="B41" s="22"/>
      <c r="C41" s="22"/>
      <c r="D41" s="22"/>
      <c r="E41" s="23"/>
      <c r="F41" s="22"/>
      <c r="G41" s="22"/>
      <c r="H41" s="22"/>
      <c r="I41" s="12">
        <v>15</v>
      </c>
    </row>
    <row r="42" spans="1:9" ht="14.25" customHeight="1" thickBot="1" x14ac:dyDescent="0.3">
      <c r="A42" s="12">
        <v>16</v>
      </c>
      <c r="B42" s="22" t="s">
        <v>17</v>
      </c>
      <c r="C42" s="22" t="s">
        <v>17</v>
      </c>
      <c r="D42" s="22"/>
      <c r="E42" s="23"/>
      <c r="F42" s="22"/>
      <c r="G42" s="22"/>
      <c r="H42" s="22"/>
      <c r="I42" s="12">
        <v>16</v>
      </c>
    </row>
    <row r="43" spans="1:9" ht="14.25" customHeight="1" thickBot="1" x14ac:dyDescent="0.3">
      <c r="A43" s="12">
        <v>17</v>
      </c>
      <c r="B43" s="22">
        <f>SUM(B27:B39)</f>
        <v>15216</v>
      </c>
      <c r="C43" s="22">
        <f>SUM(C27:C39)</f>
        <v>18958</v>
      </c>
      <c r="D43" s="22">
        <f>SUM(D27:D39)</f>
        <v>86014</v>
      </c>
      <c r="E43" s="23" t="s">
        <v>100</v>
      </c>
      <c r="F43" s="22">
        <f>SUM(F27:F39)</f>
        <v>53101</v>
      </c>
      <c r="G43" s="22"/>
      <c r="H43" s="22"/>
      <c r="I43" s="12">
        <v>17</v>
      </c>
    </row>
  </sheetData>
  <customSheetViews>
    <customSheetView guid="{D57C23B3-4AFB-4D4C-882A-DCC0EBD92C95}" showPageBreaks="1" fitToPage="1" printArea="1" topLeftCell="A13">
      <selection activeCell="J4" sqref="J4"/>
      <pageMargins left="0.5" right="0.5" top="0.38" bottom="0.37" header="0.5" footer="0.37"/>
      <printOptions horizontalCentered="1"/>
      <pageSetup scale="82" orientation="landscape" r:id="rId1"/>
      <headerFooter alignWithMargins="0">
        <oddFooter>Page &amp;P</oddFooter>
      </headerFooter>
    </customSheetView>
    <customSheetView guid="{52831A60-8B15-49B6-BFB9-0F7196D250F7}" fitToPage="1">
      <selection sqref="A1:I1048576"/>
      <pageMargins left="0.5" right="0.5" top="0.38" bottom="0.37" header="0.5" footer="0.37"/>
      <printOptions horizontalCentered="1"/>
      <pageSetup scale="82" orientation="landscape" verticalDpi="360" r:id="rId2"/>
      <headerFooter alignWithMargins="0">
        <oddFooter>Page &amp;P</oddFooter>
      </headerFooter>
    </customSheetView>
    <customSheetView guid="{4DB09892-1489-4485-B504-263C98556D3A}" showPageBreaks="1" fitToPage="1" printArea="1" topLeftCell="A7">
      <selection activeCell="C14" sqref="C14"/>
      <pageMargins left="0.5" right="0.5" top="0.38" bottom="0.37" header="0.5" footer="0.37"/>
      <printOptions horizont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/>
  <pageMargins left="0.5" right="0.5" top="0.38" bottom="0.37" header="0.5" footer="0.37"/>
  <pageSetup scale="82" orientation="landscape" r:id="rId4"/>
  <headerFooter alignWithMargins="0"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opLeftCell="A4" zoomScaleNormal="100" workbookViewId="0">
      <selection activeCell="F31" sqref="F31"/>
    </sheetView>
  </sheetViews>
  <sheetFormatPr defaultColWidth="9.140625" defaultRowHeight="14.25" customHeight="1" x14ac:dyDescent="0.25"/>
  <cols>
    <col min="1" max="1" width="3.7109375" style="46" customWidth="1"/>
    <col min="2" max="2" width="19.42578125" style="46" customWidth="1"/>
    <col min="3" max="3" width="15.85546875" style="46" customWidth="1"/>
    <col min="4" max="4" width="16.5703125" style="46" customWidth="1"/>
    <col min="5" max="5" width="47.140625" style="46" customWidth="1"/>
    <col min="6" max="6" width="15.7109375" style="47" customWidth="1"/>
    <col min="7" max="7" width="19.28515625" style="46" customWidth="1"/>
    <col min="8" max="8" width="16.7109375" style="46" customWidth="1"/>
    <col min="9" max="9" width="3.7109375" style="46" customWidth="1"/>
    <col min="10" max="16384" width="9.140625" style="46"/>
  </cols>
  <sheetData>
    <row r="1" spans="1:9" ht="14.25" customHeight="1" x14ac:dyDescent="0.25">
      <c r="A1" s="15"/>
      <c r="B1" s="15"/>
      <c r="C1" s="15"/>
      <c r="D1" s="15"/>
      <c r="E1" s="15" t="s">
        <v>33</v>
      </c>
      <c r="F1" s="15"/>
      <c r="G1" s="15"/>
      <c r="H1" s="15"/>
      <c r="I1" s="15"/>
    </row>
    <row r="2" spans="1:9" ht="14.25" customHeight="1" x14ac:dyDescent="0.25">
      <c r="A2" s="17"/>
      <c r="B2" s="17"/>
      <c r="C2" s="17"/>
      <c r="D2" s="17"/>
      <c r="E2" s="15" t="s">
        <v>24</v>
      </c>
      <c r="F2" s="17"/>
      <c r="G2" s="15"/>
      <c r="H2" s="17"/>
      <c r="I2" s="15"/>
    </row>
    <row r="3" spans="1:9" ht="14.25" customHeight="1" x14ac:dyDescent="0.25">
      <c r="A3" s="17"/>
      <c r="B3" s="17"/>
      <c r="C3" s="17"/>
      <c r="D3" s="17"/>
      <c r="E3" s="15"/>
      <c r="F3" s="17"/>
      <c r="G3" s="15"/>
      <c r="H3" s="17"/>
      <c r="I3" s="15"/>
    </row>
    <row r="4" spans="1:9" ht="14.25" customHeight="1" x14ac:dyDescent="0.25">
      <c r="A4" s="17"/>
      <c r="B4" s="17"/>
      <c r="C4" s="17"/>
      <c r="D4" s="17"/>
      <c r="E4" s="15"/>
      <c r="F4" s="17"/>
      <c r="G4" s="15"/>
      <c r="H4" s="17"/>
      <c r="I4" s="15"/>
    </row>
    <row r="5" spans="1:9" ht="14.25" customHeight="1" x14ac:dyDescent="0.25">
      <c r="A5" s="17"/>
      <c r="B5" s="17"/>
      <c r="C5" s="17"/>
      <c r="D5" s="17"/>
      <c r="E5" s="15"/>
      <c r="F5" s="17"/>
      <c r="G5" s="15"/>
      <c r="H5" s="17"/>
      <c r="I5" s="15"/>
    </row>
    <row r="6" spans="1:9" ht="14.25" customHeight="1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9" ht="14.25" customHeight="1" x14ac:dyDescent="0.25">
      <c r="A7" s="15"/>
      <c r="B7" s="15"/>
      <c r="C7" s="15"/>
      <c r="D7" s="15"/>
      <c r="E7" s="32" t="s">
        <v>35</v>
      </c>
      <c r="F7" s="15"/>
      <c r="G7" s="32" t="s">
        <v>2</v>
      </c>
      <c r="H7" s="15"/>
      <c r="I7" s="15"/>
    </row>
    <row r="8" spans="1:9" ht="14.25" customHeight="1" thickBot="1" x14ac:dyDescent="0.3">
      <c r="A8" s="15"/>
      <c r="B8" s="15"/>
      <c r="C8" s="15"/>
      <c r="D8" s="15"/>
      <c r="E8" s="15"/>
      <c r="F8" s="15"/>
      <c r="G8" s="15"/>
      <c r="H8" s="15"/>
      <c r="I8" s="15"/>
    </row>
    <row r="9" spans="1:9" ht="14.25" customHeight="1" thickBot="1" x14ac:dyDescent="0.3">
      <c r="A9" s="8"/>
      <c r="B9" s="12"/>
      <c r="C9" s="11" t="s">
        <v>3</v>
      </c>
      <c r="D9" s="12"/>
      <c r="E9" s="8"/>
      <c r="F9" s="12"/>
      <c r="G9" s="12" t="s">
        <v>145</v>
      </c>
      <c r="H9" s="12"/>
      <c r="I9" s="8"/>
    </row>
    <row r="10" spans="1:9" ht="14.25" customHeight="1" x14ac:dyDescent="0.25">
      <c r="A10" s="13"/>
      <c r="B10" s="13" t="s">
        <v>4</v>
      </c>
      <c r="C10" s="13" t="s">
        <v>4</v>
      </c>
      <c r="D10" s="13" t="s">
        <v>5</v>
      </c>
      <c r="E10" s="15" t="s">
        <v>32</v>
      </c>
      <c r="F10" s="13"/>
      <c r="G10" s="13"/>
      <c r="H10" s="13"/>
      <c r="I10" s="13"/>
    </row>
    <row r="11" spans="1:9" ht="14.25" customHeight="1" x14ac:dyDescent="0.25">
      <c r="A11" s="13"/>
      <c r="B11" s="13" t="s">
        <v>6</v>
      </c>
      <c r="C11" s="13" t="s">
        <v>7</v>
      </c>
      <c r="D11" s="13" t="s">
        <v>8</v>
      </c>
      <c r="E11" s="13" t="s">
        <v>24</v>
      </c>
      <c r="F11" s="13" t="s">
        <v>10</v>
      </c>
      <c r="G11" s="13" t="s">
        <v>11</v>
      </c>
      <c r="H11" s="13" t="s">
        <v>12</v>
      </c>
      <c r="I11" s="13"/>
    </row>
    <row r="12" spans="1:9" ht="14.25" customHeight="1" thickBot="1" x14ac:dyDescent="0.3">
      <c r="A12" s="16"/>
      <c r="B12" s="13" t="s">
        <v>133</v>
      </c>
      <c r="C12" s="17" t="s">
        <v>135</v>
      </c>
      <c r="D12" s="98" t="s">
        <v>144</v>
      </c>
      <c r="E12" s="16"/>
      <c r="F12" s="13" t="s">
        <v>13</v>
      </c>
      <c r="G12" s="13" t="s">
        <v>14</v>
      </c>
      <c r="H12" s="13" t="s">
        <v>15</v>
      </c>
      <c r="I12" s="16"/>
    </row>
    <row r="13" spans="1:9" ht="14.25" customHeight="1" thickBot="1" x14ac:dyDescent="0.3">
      <c r="A13" s="18"/>
      <c r="B13" s="19"/>
      <c r="C13" s="19"/>
      <c r="D13" s="19"/>
      <c r="E13" s="21" t="s">
        <v>101</v>
      </c>
      <c r="F13" s="19"/>
      <c r="G13" s="19"/>
      <c r="H13" s="19"/>
      <c r="I13" s="19" t="s">
        <v>17</v>
      </c>
    </row>
    <row r="14" spans="1:9" ht="14.25" customHeight="1" thickBot="1" x14ac:dyDescent="0.3">
      <c r="A14" s="12">
        <v>1</v>
      </c>
      <c r="B14" s="22">
        <v>282866</v>
      </c>
      <c r="C14" s="44">
        <v>435752</v>
      </c>
      <c r="D14" s="22">
        <v>518917</v>
      </c>
      <c r="E14" s="23" t="s">
        <v>108</v>
      </c>
      <c r="F14" s="22">
        <v>258559</v>
      </c>
      <c r="G14" s="22"/>
      <c r="H14" s="22"/>
      <c r="I14" s="12">
        <v>1</v>
      </c>
    </row>
    <row r="15" spans="1:9" ht="14.25" customHeight="1" thickBot="1" x14ac:dyDescent="0.3">
      <c r="A15" s="12">
        <v>2</v>
      </c>
      <c r="B15" s="22">
        <v>53667</v>
      </c>
      <c r="C15" s="22">
        <v>59092</v>
      </c>
      <c r="D15" s="22">
        <v>50000</v>
      </c>
      <c r="E15" s="23" t="s">
        <v>116</v>
      </c>
      <c r="F15" s="22">
        <v>31000</v>
      </c>
      <c r="G15" s="22"/>
      <c r="H15" s="22"/>
      <c r="I15" s="12">
        <v>2</v>
      </c>
    </row>
    <row r="16" spans="1:9" ht="14.25" customHeight="1" thickBot="1" x14ac:dyDescent="0.3">
      <c r="A16" s="12">
        <v>3</v>
      </c>
      <c r="B16" s="22">
        <v>0</v>
      </c>
      <c r="C16" s="22">
        <v>0</v>
      </c>
      <c r="D16" s="22">
        <v>3000</v>
      </c>
      <c r="E16" s="23" t="s">
        <v>65</v>
      </c>
      <c r="F16" s="22">
        <v>0</v>
      </c>
      <c r="G16" s="22"/>
      <c r="H16" s="22"/>
      <c r="I16" s="12">
        <v>3</v>
      </c>
    </row>
    <row r="17" spans="1:9" ht="14.25" customHeight="1" thickBot="1" x14ac:dyDescent="0.3">
      <c r="A17" s="12">
        <v>4</v>
      </c>
      <c r="B17" s="22">
        <v>0</v>
      </c>
      <c r="C17" s="22">
        <v>0</v>
      </c>
      <c r="D17" s="22">
        <v>0</v>
      </c>
      <c r="E17" s="23" t="s">
        <v>134</v>
      </c>
      <c r="F17" s="22">
        <v>0</v>
      </c>
      <c r="G17" s="22"/>
      <c r="H17" s="22"/>
      <c r="I17" s="12">
        <v>4</v>
      </c>
    </row>
    <row r="18" spans="1:9" ht="14.25" customHeight="1" thickBot="1" x14ac:dyDescent="0.3">
      <c r="A18" s="12">
        <v>5</v>
      </c>
      <c r="B18" s="22"/>
      <c r="C18" s="22"/>
      <c r="D18" s="22"/>
      <c r="E18" s="23"/>
      <c r="F18" s="22"/>
      <c r="G18" s="22"/>
      <c r="H18" s="22"/>
      <c r="I18" s="12">
        <v>5</v>
      </c>
    </row>
    <row r="19" spans="1:9" ht="14.25" customHeight="1" thickBot="1" x14ac:dyDescent="0.3">
      <c r="A19" s="12">
        <v>6</v>
      </c>
      <c r="B19" s="22">
        <v>0</v>
      </c>
      <c r="C19" s="22">
        <v>0</v>
      </c>
      <c r="D19" s="22">
        <v>0</v>
      </c>
      <c r="E19" s="23" t="s">
        <v>113</v>
      </c>
      <c r="F19" s="22"/>
      <c r="G19" s="22"/>
      <c r="H19" s="22"/>
      <c r="I19" s="12">
        <v>6</v>
      </c>
    </row>
    <row r="20" spans="1:9" ht="14.25" customHeight="1" thickBot="1" x14ac:dyDescent="0.3">
      <c r="A20" s="12">
        <v>7</v>
      </c>
      <c r="B20" s="22">
        <v>0</v>
      </c>
      <c r="C20" s="22">
        <v>7802</v>
      </c>
      <c r="D20" s="22">
        <v>0</v>
      </c>
      <c r="E20" s="23" t="s">
        <v>119</v>
      </c>
      <c r="F20" s="22"/>
      <c r="G20" s="22"/>
      <c r="H20" s="22"/>
      <c r="I20" s="12">
        <v>7</v>
      </c>
    </row>
    <row r="21" spans="1:9" ht="14.25" customHeight="1" thickBot="1" x14ac:dyDescent="0.3">
      <c r="A21" s="12">
        <v>8</v>
      </c>
      <c r="B21" s="22"/>
      <c r="C21" s="22"/>
      <c r="D21" s="22" t="s">
        <v>17</v>
      </c>
      <c r="E21" s="23"/>
      <c r="F21" s="22"/>
      <c r="G21" s="22"/>
      <c r="H21" s="22"/>
      <c r="I21" s="12">
        <v>8</v>
      </c>
    </row>
    <row r="22" spans="1:9" ht="14.25" customHeight="1" thickBot="1" x14ac:dyDescent="0.3">
      <c r="A22" s="12">
        <v>9</v>
      </c>
      <c r="B22" s="22">
        <f>SUM(B14:B21)</f>
        <v>336533</v>
      </c>
      <c r="C22" s="22">
        <f>SUM(C14:C21)</f>
        <v>502646</v>
      </c>
      <c r="D22" s="22">
        <f>SUM(D14:D20)</f>
        <v>571917</v>
      </c>
      <c r="E22" s="23" t="s">
        <v>106</v>
      </c>
      <c r="F22" s="22">
        <f>SUM(F14:F20)</f>
        <v>289559</v>
      </c>
      <c r="G22" s="22"/>
      <c r="H22" s="22"/>
      <c r="I22" s="12">
        <v>9</v>
      </c>
    </row>
    <row r="23" spans="1:9" ht="14.25" customHeight="1" thickBot="1" x14ac:dyDescent="0.3">
      <c r="A23" s="12">
        <v>10</v>
      </c>
      <c r="B23" s="24" t="s">
        <v>17</v>
      </c>
      <c r="C23" s="24" t="s">
        <v>17</v>
      </c>
      <c r="D23" s="22">
        <v>167890</v>
      </c>
      <c r="E23" s="23" t="s">
        <v>72</v>
      </c>
      <c r="F23" s="22">
        <v>174971</v>
      </c>
      <c r="G23" s="22"/>
      <c r="H23" s="22"/>
      <c r="I23" s="12">
        <v>10</v>
      </c>
    </row>
    <row r="24" spans="1:9" ht="14.25" customHeight="1" thickBot="1" x14ac:dyDescent="0.3">
      <c r="A24" s="12">
        <v>11</v>
      </c>
      <c r="B24" s="22">
        <v>150619</v>
      </c>
      <c r="C24" s="22">
        <v>160844</v>
      </c>
      <c r="D24" s="24"/>
      <c r="E24" s="23" t="s">
        <v>105</v>
      </c>
      <c r="F24" s="24" t="s">
        <v>17</v>
      </c>
      <c r="G24" s="24"/>
      <c r="H24" s="24"/>
      <c r="I24" s="12">
        <v>11</v>
      </c>
    </row>
    <row r="25" spans="1:9" ht="14.25" customHeight="1" thickBot="1" x14ac:dyDescent="0.3">
      <c r="A25" s="12">
        <v>12</v>
      </c>
      <c r="B25" s="22">
        <f>SUM(B22+B24)</f>
        <v>487152</v>
      </c>
      <c r="C25" s="22">
        <f>SUM(C22+C24)</f>
        <v>663490</v>
      </c>
      <c r="D25" s="22">
        <f>SUM(D22+D23)</f>
        <v>739807</v>
      </c>
      <c r="E25" s="23" t="s">
        <v>74</v>
      </c>
      <c r="F25" s="22">
        <f>SUM(F22+F23)</f>
        <v>464530</v>
      </c>
      <c r="G25" s="22">
        <f>SUM(G22+G23)</f>
        <v>0</v>
      </c>
      <c r="H25" s="22">
        <f>SUM(H22+H23)</f>
        <v>0</v>
      </c>
      <c r="I25" s="12">
        <v>12</v>
      </c>
    </row>
    <row r="26" spans="1:9" ht="14.25" customHeight="1" thickBot="1" x14ac:dyDescent="0.3">
      <c r="A26" s="83" t="s">
        <v>17</v>
      </c>
      <c r="B26" s="24" t="s">
        <v>17</v>
      </c>
      <c r="C26" s="24" t="s">
        <v>17</v>
      </c>
      <c r="D26" s="24"/>
      <c r="E26" s="21" t="s">
        <v>102</v>
      </c>
      <c r="F26" s="24" t="s">
        <v>17</v>
      </c>
      <c r="G26" s="24"/>
      <c r="H26" s="24"/>
      <c r="I26" s="19" t="s">
        <v>17</v>
      </c>
    </row>
    <row r="27" spans="1:9" ht="14.25" customHeight="1" thickBot="1" x14ac:dyDescent="0.3">
      <c r="A27" s="12">
        <v>1</v>
      </c>
      <c r="B27" s="22"/>
      <c r="C27" s="22"/>
      <c r="D27" s="22"/>
      <c r="E27" s="23"/>
      <c r="F27" s="22"/>
      <c r="G27" s="22"/>
      <c r="H27" s="22"/>
      <c r="I27" s="12">
        <v>1</v>
      </c>
    </row>
    <row r="28" spans="1:9" ht="14.25" customHeight="1" thickBot="1" x14ac:dyDescent="0.3">
      <c r="A28" s="12">
        <v>2</v>
      </c>
      <c r="B28" s="22">
        <v>1400</v>
      </c>
      <c r="C28" s="22">
        <v>35810</v>
      </c>
      <c r="D28" s="22">
        <v>689807</v>
      </c>
      <c r="E28" s="23" t="s">
        <v>103</v>
      </c>
      <c r="F28" s="22">
        <v>414530</v>
      </c>
      <c r="G28" s="22"/>
      <c r="H28" s="22"/>
      <c r="I28" s="12">
        <v>2</v>
      </c>
    </row>
    <row r="29" spans="1:9" ht="14.25" customHeight="1" thickBot="1" x14ac:dyDescent="0.3">
      <c r="A29" s="12">
        <v>3</v>
      </c>
      <c r="B29" s="22">
        <v>0</v>
      </c>
      <c r="C29" s="22">
        <v>58151</v>
      </c>
      <c r="D29" s="22">
        <v>0</v>
      </c>
      <c r="E29" s="23" t="s">
        <v>118</v>
      </c>
      <c r="F29" s="22"/>
      <c r="G29" s="22"/>
      <c r="H29" s="22"/>
      <c r="I29" s="12">
        <v>3</v>
      </c>
    </row>
    <row r="30" spans="1:9" ht="14.25" customHeight="1" thickBot="1" x14ac:dyDescent="0.3">
      <c r="A30" s="12">
        <v>4</v>
      </c>
      <c r="B30" s="22"/>
      <c r="C30" s="22"/>
      <c r="D30" s="22"/>
      <c r="E30" s="23"/>
      <c r="F30" s="22"/>
      <c r="G30" s="22"/>
      <c r="H30" s="22"/>
      <c r="I30" s="12">
        <v>4</v>
      </c>
    </row>
    <row r="31" spans="1:9" ht="14.25" customHeight="1" thickBot="1" x14ac:dyDescent="0.3">
      <c r="A31" s="12">
        <v>5</v>
      </c>
      <c r="B31" s="22">
        <v>0</v>
      </c>
      <c r="C31" s="22">
        <v>42436</v>
      </c>
      <c r="D31" s="22">
        <v>0</v>
      </c>
      <c r="E31" s="23" t="s">
        <v>117</v>
      </c>
      <c r="F31" s="22"/>
      <c r="G31" s="22"/>
      <c r="H31" s="22"/>
      <c r="I31" s="12">
        <v>5</v>
      </c>
    </row>
    <row r="32" spans="1:9" ht="14.25" customHeight="1" thickBot="1" x14ac:dyDescent="0.3">
      <c r="A32" s="12">
        <v>6</v>
      </c>
      <c r="B32" s="22"/>
      <c r="C32" s="22"/>
      <c r="D32" s="22"/>
      <c r="E32" s="23"/>
      <c r="F32" s="22"/>
      <c r="G32" s="22"/>
      <c r="H32" s="22"/>
      <c r="I32" s="12">
        <v>6</v>
      </c>
    </row>
    <row r="33" spans="1:9" ht="14.25" customHeight="1" thickBot="1" x14ac:dyDescent="0.3">
      <c r="A33" s="12">
        <v>7</v>
      </c>
      <c r="B33" s="22">
        <v>50000</v>
      </c>
      <c r="C33" s="22">
        <v>50000</v>
      </c>
      <c r="D33" s="22">
        <v>50000</v>
      </c>
      <c r="E33" s="23" t="s">
        <v>127</v>
      </c>
      <c r="F33" s="22">
        <v>50000</v>
      </c>
      <c r="G33" s="22"/>
      <c r="H33" s="22"/>
      <c r="I33" s="12">
        <v>7</v>
      </c>
    </row>
    <row r="34" spans="1:9" ht="14.25" customHeight="1" thickBot="1" x14ac:dyDescent="0.3">
      <c r="A34" s="12">
        <v>8</v>
      </c>
      <c r="B34" s="22"/>
      <c r="C34" s="22"/>
      <c r="D34" s="22"/>
      <c r="E34" s="23"/>
      <c r="F34" s="22"/>
      <c r="G34" s="22"/>
      <c r="H34" s="22"/>
      <c r="I34" s="12">
        <v>8</v>
      </c>
    </row>
    <row r="35" spans="1:9" ht="14.25" customHeight="1" thickBot="1" x14ac:dyDescent="0.3">
      <c r="A35" s="12">
        <v>9</v>
      </c>
      <c r="B35" s="22"/>
      <c r="C35" s="22"/>
      <c r="D35" s="22"/>
      <c r="E35" s="23"/>
      <c r="F35" s="22"/>
      <c r="G35" s="22"/>
      <c r="H35" s="22"/>
      <c r="I35" s="12">
        <v>9</v>
      </c>
    </row>
    <row r="36" spans="1:9" ht="14.25" customHeight="1" thickBot="1" x14ac:dyDescent="0.3">
      <c r="A36" s="12">
        <v>10</v>
      </c>
      <c r="B36" s="22"/>
      <c r="C36" s="22"/>
      <c r="D36" s="22"/>
      <c r="E36" s="23"/>
      <c r="F36" s="22"/>
      <c r="G36" s="22"/>
      <c r="H36" s="22"/>
      <c r="I36" s="12">
        <v>10</v>
      </c>
    </row>
    <row r="37" spans="1:9" ht="14.25" customHeight="1" thickBot="1" x14ac:dyDescent="0.3">
      <c r="A37" s="12">
        <v>11</v>
      </c>
      <c r="B37" s="22"/>
      <c r="C37" s="22"/>
      <c r="D37" s="22"/>
      <c r="E37" s="23"/>
      <c r="F37" s="22"/>
      <c r="G37" s="22"/>
      <c r="H37" s="22"/>
      <c r="I37" s="12">
        <v>11</v>
      </c>
    </row>
    <row r="38" spans="1:9" ht="14.25" customHeight="1" thickBot="1" x14ac:dyDescent="0.3">
      <c r="A38" s="12">
        <v>12</v>
      </c>
      <c r="B38" s="22"/>
      <c r="C38" s="22"/>
      <c r="D38" s="22"/>
      <c r="E38" s="23"/>
      <c r="F38" s="22"/>
      <c r="G38" s="22"/>
      <c r="H38" s="22"/>
      <c r="I38" s="12">
        <v>12</v>
      </c>
    </row>
    <row r="39" spans="1:9" ht="14.25" customHeight="1" thickBot="1" x14ac:dyDescent="0.3">
      <c r="A39" s="12">
        <v>13</v>
      </c>
      <c r="B39" s="22"/>
      <c r="C39" s="22"/>
      <c r="D39" s="22"/>
      <c r="E39" s="23"/>
      <c r="F39" s="22"/>
      <c r="G39" s="22"/>
      <c r="H39" s="22"/>
      <c r="I39" s="12">
        <v>13</v>
      </c>
    </row>
    <row r="40" spans="1:9" ht="14.25" customHeight="1" thickBot="1" x14ac:dyDescent="0.3">
      <c r="A40" s="12">
        <v>14</v>
      </c>
      <c r="B40" s="22">
        <f>B25-SUM(B28:B39)</f>
        <v>435752</v>
      </c>
      <c r="C40" s="22">
        <f>C25-SUM(C28:C39)</f>
        <v>477093</v>
      </c>
      <c r="D40" s="22">
        <f>D25-SUM(D28:D39)</f>
        <v>0</v>
      </c>
      <c r="E40" s="23" t="s">
        <v>104</v>
      </c>
      <c r="F40" s="22">
        <f>F25-SUM(F28:F39)</f>
        <v>0</v>
      </c>
      <c r="G40" s="22"/>
      <c r="H40" s="22"/>
      <c r="I40" s="12">
        <v>14</v>
      </c>
    </row>
    <row r="41" spans="1:9" ht="14.25" customHeight="1" thickBot="1" x14ac:dyDescent="0.3">
      <c r="A41" s="12">
        <v>15</v>
      </c>
      <c r="B41" s="22"/>
      <c r="C41" s="22"/>
      <c r="D41" s="22"/>
      <c r="E41" s="23"/>
      <c r="F41" s="22"/>
      <c r="G41" s="22"/>
      <c r="H41" s="22"/>
      <c r="I41" s="12">
        <v>15</v>
      </c>
    </row>
    <row r="42" spans="1:9" ht="14.25" customHeight="1" thickBot="1" x14ac:dyDescent="0.3">
      <c r="A42" s="12">
        <v>16</v>
      </c>
      <c r="B42" s="22" t="s">
        <v>17</v>
      </c>
      <c r="C42" s="22" t="s">
        <v>17</v>
      </c>
      <c r="D42" s="22"/>
      <c r="E42" s="23"/>
      <c r="F42" s="22"/>
      <c r="G42" s="22"/>
      <c r="H42" s="22"/>
      <c r="I42" s="12">
        <v>16</v>
      </c>
    </row>
    <row r="43" spans="1:9" ht="14.25" customHeight="1" thickBot="1" x14ac:dyDescent="0.3">
      <c r="A43" s="12">
        <v>17</v>
      </c>
      <c r="B43" s="22">
        <f>+SUM(B27:B39)</f>
        <v>51400</v>
      </c>
      <c r="C43" s="22">
        <f>+SUM(C27:C39)</f>
        <v>186397</v>
      </c>
      <c r="D43" s="22">
        <f>SUM(D28:D40)</f>
        <v>739807</v>
      </c>
      <c r="E43" s="23" t="s">
        <v>100</v>
      </c>
      <c r="F43" s="22">
        <f>SUM(F28:F40)</f>
        <v>464530</v>
      </c>
      <c r="G43" s="22"/>
      <c r="H43" s="22"/>
      <c r="I43" s="12">
        <v>17</v>
      </c>
    </row>
  </sheetData>
  <customSheetViews>
    <customSheetView guid="{D57C23B3-4AFB-4D4C-882A-DCC0EBD92C95}" showPageBreaks="1" fitToPage="1" printArea="1" topLeftCell="A16">
      <selection activeCell="H20" sqref="H20"/>
      <pageMargins left="0.5" right="0.5" top="0.5" bottom="0.51" header="0.5" footer="0.5"/>
      <printOptions horizontalCentered="1"/>
      <pageSetup scale="82" orientation="landscape" cellComments="asDisplayed" r:id="rId1"/>
      <headerFooter alignWithMargins="0">
        <oddFooter>Page &amp;P</oddFooter>
      </headerFooter>
    </customSheetView>
    <customSheetView guid="{52831A60-8B15-49B6-BFB9-0F7196D250F7}" fitToPage="1">
      <selection activeCell="G33" sqref="G33"/>
      <pageMargins left="0.5" right="0.5" top="0.5" bottom="0.51" header="0.5" footer="0.5"/>
      <printOptions horizontalCentered="1"/>
      <pageSetup scale="82" orientation="landscape" r:id="rId2"/>
      <headerFooter alignWithMargins="0">
        <oddFooter>Page &amp;P</oddFooter>
      </headerFooter>
    </customSheetView>
    <customSheetView guid="{4DB09892-1489-4485-B504-263C98556D3A}" showPageBreaks="1" fitToPage="1" printArea="1" topLeftCell="A7">
      <selection activeCell="H41" sqref="H41"/>
      <pageMargins left="0.5" right="0.5" top="0.5" bottom="0.51" header="0.5" footer="0.5"/>
      <printOptions horizontalCentered="1"/>
      <pageSetup scale="82" orientation="landscape" r:id="rId3"/>
      <headerFooter alignWithMargins="0">
        <oddFooter>Page &amp;P</oddFooter>
      </headerFooter>
    </customSheetView>
  </customSheetViews>
  <phoneticPr fontId="0" type="noConversion"/>
  <printOptions horizontalCentered="1"/>
  <pageMargins left="0.5" right="0.5" top="0.5" bottom="0.51" header="0.5" footer="0.5"/>
  <pageSetup scale="82" orientation="landscape" r:id="rId4"/>
  <headerFooter alignWithMargins="0"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tabSelected="1" topLeftCell="A10" zoomScaleNormal="100" workbookViewId="0">
      <selection activeCell="G8" sqref="G8"/>
    </sheetView>
  </sheetViews>
  <sheetFormatPr defaultColWidth="9.140625" defaultRowHeight="14.25" customHeight="1" x14ac:dyDescent="0.25"/>
  <cols>
    <col min="1" max="1" width="3.7109375" style="46" customWidth="1"/>
    <col min="2" max="2" width="19.42578125" style="46" customWidth="1"/>
    <col min="3" max="3" width="15.85546875" style="46" customWidth="1"/>
    <col min="4" max="4" width="16.5703125" style="46" customWidth="1"/>
    <col min="5" max="5" width="47.140625" style="46" customWidth="1"/>
    <col min="6" max="6" width="15.7109375" style="46" customWidth="1"/>
    <col min="7" max="7" width="19.28515625" style="46" customWidth="1"/>
    <col min="8" max="8" width="16.7109375" style="46" customWidth="1"/>
    <col min="9" max="9" width="3.7109375" style="46" customWidth="1"/>
    <col min="10" max="16384" width="9.140625" style="46"/>
  </cols>
  <sheetData>
    <row r="1" spans="1:9" ht="14.25" customHeight="1" x14ac:dyDescent="0.25">
      <c r="A1" s="15"/>
      <c r="B1" s="15"/>
      <c r="C1" s="15"/>
      <c r="D1" s="15"/>
      <c r="E1" s="15" t="s">
        <v>33</v>
      </c>
      <c r="F1" s="15"/>
      <c r="G1" s="27"/>
      <c r="H1" s="27"/>
      <c r="I1" s="27"/>
    </row>
    <row r="2" spans="1:9" ht="14.25" customHeight="1" x14ac:dyDescent="0.25">
      <c r="A2" s="17"/>
      <c r="B2" s="15"/>
      <c r="C2" s="15"/>
      <c r="D2" s="15"/>
      <c r="E2" s="15" t="s">
        <v>24</v>
      </c>
      <c r="F2" s="15"/>
      <c r="G2" s="15"/>
      <c r="H2" s="27"/>
      <c r="I2" s="27"/>
    </row>
    <row r="3" spans="1:9" ht="14.25" customHeight="1" x14ac:dyDescent="0.25">
      <c r="A3" s="15"/>
      <c r="B3" s="30"/>
      <c r="C3" s="30"/>
      <c r="D3" s="30"/>
      <c r="E3" s="27"/>
      <c r="F3" s="17"/>
      <c r="G3" s="27"/>
      <c r="H3" s="30"/>
      <c r="I3" s="27"/>
    </row>
    <row r="4" spans="1:9" ht="14.25" customHeight="1" x14ac:dyDescent="0.25">
      <c r="A4" s="27"/>
      <c r="B4" s="30"/>
      <c r="C4" s="30"/>
      <c r="D4" s="30"/>
      <c r="E4" s="27"/>
      <c r="F4" s="17"/>
      <c r="G4" s="27"/>
      <c r="H4" s="30"/>
      <c r="I4" s="27"/>
    </row>
    <row r="5" spans="1:9" ht="14.25" customHeight="1" x14ac:dyDescent="0.25">
      <c r="A5" s="27"/>
      <c r="B5" s="30"/>
      <c r="C5" s="30"/>
      <c r="D5" s="30"/>
      <c r="E5" s="27"/>
      <c r="F5" s="17"/>
      <c r="G5" s="27"/>
      <c r="H5" s="30"/>
      <c r="I5" s="27"/>
    </row>
    <row r="6" spans="1:9" ht="14.25" customHeight="1" x14ac:dyDescent="0.25">
      <c r="A6" s="15"/>
      <c r="B6" s="27"/>
      <c r="C6" s="27"/>
      <c r="D6" s="15"/>
      <c r="E6" s="32" t="s">
        <v>126</v>
      </c>
      <c r="F6" s="27"/>
      <c r="G6" s="32" t="s">
        <v>2</v>
      </c>
      <c r="H6" s="27"/>
      <c r="I6" s="27"/>
    </row>
    <row r="7" spans="1:9" ht="14.25" customHeight="1" thickBot="1" x14ac:dyDescent="0.3">
      <c r="A7" s="27"/>
      <c r="B7" s="27"/>
      <c r="C7" s="27"/>
      <c r="D7" s="27"/>
      <c r="E7" s="27"/>
      <c r="F7" s="27"/>
      <c r="G7" s="27"/>
      <c r="H7" s="27"/>
      <c r="I7" s="27"/>
    </row>
    <row r="8" spans="1:9" ht="14.25" customHeight="1" thickBot="1" x14ac:dyDescent="0.3">
      <c r="A8" s="33"/>
      <c r="B8" s="34"/>
      <c r="C8" s="11" t="s">
        <v>3</v>
      </c>
      <c r="D8" s="35"/>
      <c r="E8" s="33"/>
      <c r="F8" s="35"/>
      <c r="G8" s="12" t="s">
        <v>145</v>
      </c>
      <c r="H8" s="35"/>
      <c r="I8" s="33"/>
    </row>
    <row r="9" spans="1:9" ht="14.25" customHeight="1" x14ac:dyDescent="0.25">
      <c r="A9" s="37"/>
      <c r="B9" s="13" t="s">
        <v>4</v>
      </c>
      <c r="C9" s="13" t="s">
        <v>4</v>
      </c>
      <c r="D9" s="13" t="s">
        <v>5</v>
      </c>
      <c r="E9" s="15" t="s">
        <v>32</v>
      </c>
      <c r="F9" s="37"/>
      <c r="G9" s="37"/>
      <c r="H9" s="37"/>
      <c r="I9" s="37"/>
    </row>
    <row r="10" spans="1:9" ht="14.25" customHeight="1" x14ac:dyDescent="0.25">
      <c r="A10" s="37"/>
      <c r="B10" s="13" t="s">
        <v>6</v>
      </c>
      <c r="C10" s="13" t="s">
        <v>7</v>
      </c>
      <c r="D10" s="13" t="s">
        <v>8</v>
      </c>
      <c r="E10" s="13" t="s">
        <v>24</v>
      </c>
      <c r="F10" s="13" t="s">
        <v>10</v>
      </c>
      <c r="G10" s="13" t="s">
        <v>11</v>
      </c>
      <c r="H10" s="13" t="s">
        <v>12</v>
      </c>
      <c r="I10" s="37"/>
    </row>
    <row r="11" spans="1:9" ht="14.25" customHeight="1" thickBot="1" x14ac:dyDescent="0.3">
      <c r="A11" s="39"/>
      <c r="B11" s="16" t="s">
        <v>133</v>
      </c>
      <c r="C11" s="16" t="s">
        <v>135</v>
      </c>
      <c r="D11" s="96" t="s">
        <v>143</v>
      </c>
      <c r="E11" s="39"/>
      <c r="F11" s="13" t="s">
        <v>13</v>
      </c>
      <c r="G11" s="13" t="s">
        <v>14</v>
      </c>
      <c r="H11" s="13" t="s">
        <v>15</v>
      </c>
      <c r="I11" s="39"/>
    </row>
    <row r="12" spans="1:9" ht="14.25" customHeight="1" thickBot="1" x14ac:dyDescent="0.3">
      <c r="A12" s="39"/>
      <c r="B12" s="13"/>
      <c r="C12" s="13"/>
      <c r="D12" s="17"/>
      <c r="E12" s="97" t="s">
        <v>101</v>
      </c>
      <c r="F12" s="12"/>
      <c r="G12" s="12"/>
      <c r="H12" s="12"/>
      <c r="I12" s="39"/>
    </row>
    <row r="13" spans="1:9" ht="14.25" customHeight="1" thickBot="1" x14ac:dyDescent="0.3">
      <c r="A13" s="42"/>
      <c r="B13" s="43"/>
      <c r="C13" s="43"/>
      <c r="D13" s="43"/>
      <c r="E13" s="23" t="s">
        <v>112</v>
      </c>
      <c r="F13" s="43"/>
      <c r="G13" s="43"/>
      <c r="H13" s="43"/>
      <c r="I13" s="43" t="s">
        <v>17</v>
      </c>
    </row>
    <row r="14" spans="1:9" ht="14.25" customHeight="1" thickBot="1" x14ac:dyDescent="0.3">
      <c r="A14" s="12">
        <v>1</v>
      </c>
      <c r="B14" s="22">
        <v>40000</v>
      </c>
      <c r="C14" s="22">
        <v>53493</v>
      </c>
      <c r="D14" s="22">
        <v>103093</v>
      </c>
      <c r="E14" s="23" t="s">
        <v>108</v>
      </c>
      <c r="F14" s="22">
        <v>153093</v>
      </c>
      <c r="G14" s="22"/>
      <c r="H14" s="22"/>
      <c r="I14" s="12">
        <v>1</v>
      </c>
    </row>
    <row r="15" spans="1:9" ht="14.25" customHeight="1" thickBot="1" x14ac:dyDescent="0.3">
      <c r="A15" s="12">
        <v>2</v>
      </c>
      <c r="B15" s="22"/>
      <c r="C15" s="22"/>
      <c r="D15" s="22">
        <v>983722</v>
      </c>
      <c r="E15" s="23" t="s">
        <v>140</v>
      </c>
      <c r="F15" s="22">
        <v>983722</v>
      </c>
      <c r="G15" s="22"/>
      <c r="H15" s="22"/>
      <c r="I15" s="12">
        <v>2</v>
      </c>
    </row>
    <row r="16" spans="1:9" ht="14.25" customHeight="1" thickBot="1" x14ac:dyDescent="0.3">
      <c r="A16" s="12">
        <v>3</v>
      </c>
      <c r="B16" s="22"/>
      <c r="C16" s="22"/>
      <c r="D16" s="22">
        <v>50000</v>
      </c>
      <c r="E16" s="23" t="s">
        <v>142</v>
      </c>
      <c r="F16" s="22">
        <v>24200</v>
      </c>
      <c r="G16" s="22"/>
      <c r="H16" s="22"/>
      <c r="I16" s="12">
        <v>3</v>
      </c>
    </row>
    <row r="17" spans="1:9" ht="14.25" customHeight="1" thickBot="1" x14ac:dyDescent="0.3">
      <c r="A17" s="12">
        <v>4</v>
      </c>
      <c r="B17" s="22"/>
      <c r="C17" s="22"/>
      <c r="D17" s="22">
        <v>70000</v>
      </c>
      <c r="E17" s="23" t="s">
        <v>141</v>
      </c>
      <c r="F17" s="22">
        <v>61000</v>
      </c>
      <c r="G17" s="22"/>
      <c r="H17" s="22"/>
      <c r="I17" s="12">
        <v>4</v>
      </c>
    </row>
    <row r="18" spans="1:9" ht="14.25" customHeight="1" thickBot="1" x14ac:dyDescent="0.3">
      <c r="A18" s="12">
        <v>5</v>
      </c>
      <c r="B18" s="22">
        <v>50000</v>
      </c>
      <c r="C18" s="22">
        <v>50000</v>
      </c>
      <c r="D18" s="22">
        <v>50000</v>
      </c>
      <c r="E18" s="23" t="s">
        <v>109</v>
      </c>
      <c r="F18" s="22">
        <v>50000</v>
      </c>
      <c r="G18" s="22"/>
      <c r="H18" s="22"/>
      <c r="I18" s="12">
        <v>5</v>
      </c>
    </row>
    <row r="19" spans="1:9" ht="14.25" customHeight="1" thickBot="1" x14ac:dyDescent="0.3">
      <c r="A19" s="12">
        <v>6</v>
      </c>
      <c r="B19" s="22">
        <v>0</v>
      </c>
      <c r="C19" s="22">
        <v>0</v>
      </c>
      <c r="D19" s="22">
        <v>0</v>
      </c>
      <c r="E19" s="23" t="s">
        <v>111</v>
      </c>
      <c r="F19" s="22">
        <v>0</v>
      </c>
      <c r="G19" s="22"/>
      <c r="H19" s="22"/>
      <c r="I19" s="12">
        <v>6</v>
      </c>
    </row>
    <row r="20" spans="1:9" ht="14.25" customHeight="1" thickBot="1" x14ac:dyDescent="0.3">
      <c r="A20" s="12">
        <v>7</v>
      </c>
      <c r="B20" s="22" t="s">
        <v>17</v>
      </c>
      <c r="C20" s="22" t="s">
        <v>17</v>
      </c>
      <c r="D20" s="22" t="s">
        <v>17</v>
      </c>
      <c r="E20" s="23"/>
      <c r="F20" s="22" t="s">
        <v>17</v>
      </c>
      <c r="G20" s="22"/>
      <c r="H20" s="22"/>
      <c r="I20" s="12">
        <v>7</v>
      </c>
    </row>
    <row r="21" spans="1:9" ht="14.25" customHeight="1" thickBot="1" x14ac:dyDescent="0.3">
      <c r="A21" s="12">
        <v>8</v>
      </c>
      <c r="B21" s="22"/>
      <c r="C21" s="22"/>
      <c r="D21" s="22" t="s">
        <v>17</v>
      </c>
      <c r="E21" s="23"/>
      <c r="F21" s="22" t="s">
        <v>17</v>
      </c>
      <c r="G21" s="22"/>
      <c r="H21" s="22"/>
      <c r="I21" s="12">
        <v>8</v>
      </c>
    </row>
    <row r="22" spans="1:9" ht="14.25" customHeight="1" thickBot="1" x14ac:dyDescent="0.3">
      <c r="A22" s="12">
        <v>9</v>
      </c>
      <c r="B22" s="22">
        <f>SUM(B14:B21)</f>
        <v>90000</v>
      </c>
      <c r="C22" s="22">
        <f>SUM(C14:C21)</f>
        <v>103493</v>
      </c>
      <c r="D22" s="22">
        <f>SUM(D14:D19)</f>
        <v>1256815</v>
      </c>
      <c r="E22" s="23" t="s">
        <v>106</v>
      </c>
      <c r="F22" s="22">
        <f>SUM(F14:F19)</f>
        <v>1272015</v>
      </c>
      <c r="G22" s="22"/>
      <c r="H22" s="22"/>
      <c r="I22" s="12">
        <v>9</v>
      </c>
    </row>
    <row r="23" spans="1:9" ht="14.25" customHeight="1" thickBot="1" x14ac:dyDescent="0.3">
      <c r="A23" s="12">
        <v>10</v>
      </c>
      <c r="B23" s="53"/>
      <c r="C23" s="53"/>
      <c r="D23" s="53"/>
      <c r="E23" s="94"/>
      <c r="F23" s="53"/>
      <c r="G23" s="53"/>
      <c r="H23" s="53"/>
      <c r="I23" s="12">
        <v>10</v>
      </c>
    </row>
    <row r="24" spans="1:9" ht="14.25" customHeight="1" thickBot="1" x14ac:dyDescent="0.3">
      <c r="A24" s="12">
        <v>11</v>
      </c>
      <c r="B24" s="53"/>
      <c r="C24" s="53"/>
      <c r="D24" s="53"/>
      <c r="E24" s="94"/>
      <c r="F24" s="53"/>
      <c r="G24" s="53"/>
      <c r="H24" s="53"/>
      <c r="I24" s="12">
        <v>11</v>
      </c>
    </row>
    <row r="25" spans="1:9" ht="14.25" customHeight="1" thickBot="1" x14ac:dyDescent="0.3">
      <c r="A25" s="12">
        <v>12</v>
      </c>
      <c r="B25" s="22">
        <f>SUM(B22:B24)</f>
        <v>90000</v>
      </c>
      <c r="C25" s="22">
        <f>SUM(C22:C24)</f>
        <v>103493</v>
      </c>
      <c r="D25" s="22">
        <f>SUM(D22:D23)</f>
        <v>1256815</v>
      </c>
      <c r="E25" s="23" t="s">
        <v>110</v>
      </c>
      <c r="F25" s="22">
        <f>SUM(F22:F23)</f>
        <v>1272015</v>
      </c>
      <c r="G25" s="22"/>
      <c r="H25" s="22"/>
      <c r="I25" s="12">
        <v>12</v>
      </c>
    </row>
    <row r="26" spans="1:9" ht="14.25" customHeight="1" thickBot="1" x14ac:dyDescent="0.3">
      <c r="A26" s="83" t="s">
        <v>17</v>
      </c>
      <c r="B26" s="24" t="s">
        <v>17</v>
      </c>
      <c r="C26" s="24" t="s">
        <v>17</v>
      </c>
      <c r="D26" s="24" t="s">
        <v>17</v>
      </c>
      <c r="E26" s="21" t="s">
        <v>102</v>
      </c>
      <c r="F26" s="24" t="s">
        <v>17</v>
      </c>
      <c r="G26" s="24" t="s">
        <v>17</v>
      </c>
      <c r="H26" s="24" t="s">
        <v>17</v>
      </c>
      <c r="I26" s="19" t="s">
        <v>17</v>
      </c>
    </row>
    <row r="27" spans="1:9" ht="14.25" customHeight="1" thickBot="1" x14ac:dyDescent="0.3">
      <c r="A27" s="12">
        <v>1</v>
      </c>
      <c r="B27" s="22"/>
      <c r="C27" s="22"/>
      <c r="D27" s="22"/>
      <c r="E27" s="23"/>
      <c r="F27" s="22"/>
      <c r="G27" s="22"/>
      <c r="H27" s="22"/>
      <c r="I27" s="12">
        <v>1</v>
      </c>
    </row>
    <row r="28" spans="1:9" ht="14.25" customHeight="1" thickBot="1" x14ac:dyDescent="0.3">
      <c r="A28" s="12">
        <v>2</v>
      </c>
      <c r="B28" s="22" t="s">
        <v>17</v>
      </c>
      <c r="C28" s="22" t="s">
        <v>17</v>
      </c>
      <c r="D28" s="22" t="s">
        <v>17</v>
      </c>
      <c r="E28" s="23"/>
      <c r="F28" s="22" t="s">
        <v>17</v>
      </c>
      <c r="G28" s="22" t="s">
        <v>17</v>
      </c>
      <c r="H28" s="22" t="s">
        <v>17</v>
      </c>
      <c r="I28" s="12">
        <v>2</v>
      </c>
    </row>
    <row r="29" spans="1:9" ht="14.25" customHeight="1" thickBot="1" x14ac:dyDescent="0.3">
      <c r="A29" s="12">
        <v>3</v>
      </c>
      <c r="B29" s="22">
        <v>36507</v>
      </c>
      <c r="C29" s="22">
        <v>400</v>
      </c>
      <c r="D29" s="99">
        <v>1256815</v>
      </c>
      <c r="E29" s="23" t="s">
        <v>103</v>
      </c>
      <c r="F29" s="99">
        <v>1272015</v>
      </c>
      <c r="G29" s="22"/>
      <c r="H29" s="22"/>
      <c r="I29" s="12">
        <v>3</v>
      </c>
    </row>
    <row r="30" spans="1:9" ht="14.25" customHeight="1" thickBot="1" x14ac:dyDescent="0.3">
      <c r="A30" s="12">
        <v>4</v>
      </c>
      <c r="B30" s="22"/>
      <c r="C30" s="22"/>
      <c r="D30" s="22"/>
      <c r="E30" s="23"/>
      <c r="F30" s="22"/>
      <c r="G30" s="22"/>
      <c r="H30" s="22"/>
      <c r="I30" s="12">
        <v>4</v>
      </c>
    </row>
    <row r="31" spans="1:9" ht="14.25" customHeight="1" thickBot="1" x14ac:dyDescent="0.3">
      <c r="A31" s="12">
        <v>5</v>
      </c>
      <c r="B31" s="22"/>
      <c r="C31" s="22"/>
      <c r="D31" s="22"/>
      <c r="E31" s="23"/>
      <c r="F31" s="22"/>
      <c r="G31" s="22"/>
      <c r="H31" s="22"/>
      <c r="I31" s="12">
        <v>5</v>
      </c>
    </row>
    <row r="32" spans="1:9" ht="14.25" customHeight="1" thickBot="1" x14ac:dyDescent="0.3">
      <c r="A32" s="12">
        <v>6</v>
      </c>
      <c r="B32" s="22"/>
      <c r="C32" s="22"/>
      <c r="D32" s="22"/>
      <c r="E32" s="23"/>
      <c r="F32" s="22"/>
      <c r="G32" s="22"/>
      <c r="H32" s="22"/>
      <c r="I32" s="12">
        <v>6</v>
      </c>
    </row>
    <row r="33" spans="1:9" ht="14.25" customHeight="1" thickBot="1" x14ac:dyDescent="0.3">
      <c r="A33" s="12">
        <v>7</v>
      </c>
      <c r="B33" s="22"/>
      <c r="C33" s="22"/>
      <c r="D33" s="22"/>
      <c r="E33" s="23"/>
      <c r="F33" s="22"/>
      <c r="G33" s="22"/>
      <c r="H33" s="22"/>
      <c r="I33" s="12">
        <v>7</v>
      </c>
    </row>
    <row r="34" spans="1:9" ht="14.25" customHeight="1" thickBot="1" x14ac:dyDescent="0.3">
      <c r="A34" s="12">
        <v>8</v>
      </c>
      <c r="B34" s="22"/>
      <c r="C34" s="22"/>
      <c r="D34" s="22"/>
      <c r="E34" s="23"/>
      <c r="F34" s="22"/>
      <c r="G34" s="22"/>
      <c r="H34" s="22"/>
      <c r="I34" s="12">
        <v>8</v>
      </c>
    </row>
    <row r="35" spans="1:9" ht="14.25" customHeight="1" thickBot="1" x14ac:dyDescent="0.3">
      <c r="A35" s="12">
        <v>9</v>
      </c>
      <c r="B35" s="22"/>
      <c r="C35" s="22"/>
      <c r="D35" s="22"/>
      <c r="E35" s="23"/>
      <c r="F35" s="22"/>
      <c r="G35" s="22"/>
      <c r="H35" s="22"/>
      <c r="I35" s="12">
        <v>9</v>
      </c>
    </row>
    <row r="36" spans="1:9" ht="14.25" customHeight="1" thickBot="1" x14ac:dyDescent="0.3">
      <c r="A36" s="12">
        <v>10</v>
      </c>
      <c r="B36" s="22"/>
      <c r="C36" s="22"/>
      <c r="D36" s="22"/>
      <c r="E36" s="23"/>
      <c r="F36" s="22"/>
      <c r="G36" s="22"/>
      <c r="H36" s="22"/>
      <c r="I36" s="12">
        <v>10</v>
      </c>
    </row>
    <row r="37" spans="1:9" ht="14.25" customHeight="1" thickBot="1" x14ac:dyDescent="0.3">
      <c r="A37" s="12">
        <v>11</v>
      </c>
      <c r="B37" s="22"/>
      <c r="C37" s="22"/>
      <c r="D37" s="22"/>
      <c r="E37" s="23"/>
      <c r="F37" s="22"/>
      <c r="G37" s="22"/>
      <c r="H37" s="22"/>
      <c r="I37" s="12">
        <v>11</v>
      </c>
    </row>
    <row r="38" spans="1:9" ht="14.25" customHeight="1" thickBot="1" x14ac:dyDescent="0.3">
      <c r="A38" s="12">
        <v>12</v>
      </c>
      <c r="B38" s="22"/>
      <c r="C38" s="22"/>
      <c r="D38" s="22"/>
      <c r="E38" s="23"/>
      <c r="F38" s="22"/>
      <c r="G38" s="22"/>
      <c r="H38" s="22"/>
      <c r="I38" s="12">
        <v>12</v>
      </c>
    </row>
    <row r="39" spans="1:9" ht="14.25" customHeight="1" thickBot="1" x14ac:dyDescent="0.3">
      <c r="A39" s="12">
        <v>13</v>
      </c>
      <c r="B39" s="22"/>
      <c r="C39" s="22"/>
      <c r="D39" s="22"/>
      <c r="E39" s="23"/>
      <c r="F39" s="22"/>
      <c r="G39" s="22"/>
      <c r="H39" s="22"/>
      <c r="I39" s="12">
        <v>13</v>
      </c>
    </row>
    <row r="40" spans="1:9" ht="14.25" customHeight="1" thickBot="1" x14ac:dyDescent="0.3">
      <c r="A40" s="12">
        <v>14</v>
      </c>
      <c r="B40" s="22">
        <f>B25-SUM(B27:B39)</f>
        <v>53493</v>
      </c>
      <c r="C40" s="22">
        <f>C25-SUM(C27:C39)</f>
        <v>103093</v>
      </c>
      <c r="D40" s="22">
        <f>D25-D29</f>
        <v>0</v>
      </c>
      <c r="E40" s="23" t="s">
        <v>104</v>
      </c>
      <c r="F40" s="22">
        <f>F25-F29</f>
        <v>0</v>
      </c>
      <c r="G40" s="22"/>
      <c r="H40" s="22"/>
      <c r="I40" s="12">
        <v>14</v>
      </c>
    </row>
    <row r="41" spans="1:9" ht="14.25" customHeight="1" thickBot="1" x14ac:dyDescent="0.3">
      <c r="A41" s="12">
        <v>15</v>
      </c>
      <c r="B41" s="22"/>
      <c r="C41" s="22"/>
      <c r="D41" s="22"/>
      <c r="E41" s="23"/>
      <c r="F41" s="22"/>
      <c r="G41" s="22"/>
      <c r="H41" s="22"/>
      <c r="I41" s="12">
        <v>15</v>
      </c>
    </row>
    <row r="42" spans="1:9" ht="14.25" customHeight="1" thickBot="1" x14ac:dyDescent="0.3">
      <c r="A42" s="12">
        <v>16</v>
      </c>
      <c r="B42" s="22" t="s">
        <v>17</v>
      </c>
      <c r="C42" s="22" t="s">
        <v>17</v>
      </c>
      <c r="D42" s="22"/>
      <c r="E42" s="23"/>
      <c r="F42" s="22"/>
      <c r="G42" s="22"/>
      <c r="H42" s="22"/>
      <c r="I42" s="12">
        <v>16</v>
      </c>
    </row>
    <row r="43" spans="1:9" ht="14.25" customHeight="1" thickBot="1" x14ac:dyDescent="0.3">
      <c r="A43" s="12">
        <v>17</v>
      </c>
      <c r="B43" s="22">
        <f>SUM(B27:B39)</f>
        <v>36507</v>
      </c>
      <c r="C43" s="22">
        <f>SUM(C27:C39)</f>
        <v>400</v>
      </c>
      <c r="D43" s="99">
        <f>SUM(D27:D39)</f>
        <v>1256815</v>
      </c>
      <c r="E43" s="23" t="s">
        <v>100</v>
      </c>
      <c r="F43" s="99">
        <f>SUM(F27:F39)</f>
        <v>1272015</v>
      </c>
      <c r="G43" s="22"/>
      <c r="H43" s="22"/>
      <c r="I43" s="12">
        <v>17</v>
      </c>
    </row>
  </sheetData>
  <printOptions horizontalCentered="1"/>
  <pageMargins left="0.5" right="0.5" top="0.38" bottom="0.37" header="0.5" footer="0.37"/>
  <pageSetup scale="82" orientation="landscape" r:id="rId1"/>
  <headerFooter alignWithMargins="0"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GF Resources</vt:lpstr>
      <vt:lpstr>GF Expenditures</vt:lpstr>
      <vt:lpstr>GF Personal Services</vt:lpstr>
      <vt:lpstr>GF Material &amp; Services</vt:lpstr>
      <vt:lpstr>Debt Service Fund</vt:lpstr>
      <vt:lpstr>System Development Fund</vt:lpstr>
      <vt:lpstr>Truck &amp; Equipment Fund</vt:lpstr>
      <vt:lpstr>Capital Improvement Fund</vt:lpstr>
      <vt:lpstr>Watershed Acquisition Fund</vt:lpstr>
      <vt:lpstr>'Capital Improvement Fund'!Print_Area</vt:lpstr>
      <vt:lpstr>'Debt Service Fund'!Print_Area</vt:lpstr>
      <vt:lpstr>'GF Expenditures'!Print_Area</vt:lpstr>
      <vt:lpstr>'GF Material &amp; Services'!Print_Area</vt:lpstr>
      <vt:lpstr>'GF Personal Services'!Print_Area</vt:lpstr>
      <vt:lpstr>'System Development Fund'!Print_Area</vt:lpstr>
      <vt:lpstr>'Truck &amp; Equipment Fund'!Print_Area</vt:lpstr>
      <vt:lpstr>'Watershed Acquisition Fund'!Print_Area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Approved Budget 2023/2024</dc:title>
  <dc:creator>Troy N Trute</dc:creator>
  <cp:lastModifiedBy>Neskowin Water</cp:lastModifiedBy>
  <cp:lastPrinted>2024-05-02T21:57:10Z</cp:lastPrinted>
  <dcterms:created xsi:type="dcterms:W3CDTF">2001-01-30T22:46:46Z</dcterms:created>
  <dcterms:modified xsi:type="dcterms:W3CDTF">2026-04-17T23:18:05Z</dcterms:modified>
</cp:coreProperties>
</file>